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ONTROL INTERNO\PLANES DE ACCIÓN INSTITUCIONAL\Vigencia 2019\"/>
    </mc:Choice>
  </mc:AlternateContent>
  <bookViews>
    <workbookView xWindow="0" yWindow="0" windowWidth="12000" windowHeight="5235" tabRatio="881"/>
  </bookViews>
  <sheets>
    <sheet name="E - Gestión de Comunicación" sheetId="37" r:id="rId1"/>
    <sheet name="M - GPR" sheetId="32" r:id="rId2"/>
    <sheet name="M - GT, Infraestructura" sheetId="33" r:id="rId3"/>
    <sheet name="M - GT, Operaciones " sheetId="38" r:id="rId4"/>
    <sheet name="A - Gestión Financiera" sheetId="40" r:id="rId5"/>
    <sheet name="A - Gestión de Contratación" sheetId="36" r:id="rId6"/>
    <sheet name="A -Gestión Administrativa" sheetId="39" r:id="rId7"/>
    <sheet name="A -Gestión TH" sheetId="34" r:id="rId8"/>
    <sheet name="A -Gestión Documental" sheetId="41" r:id="rId9"/>
    <sheet name="A -SG-SST" sheetId="42" r:id="rId10"/>
  </sheets>
  <externalReferences>
    <externalReference r:id="rId11"/>
  </externalReferences>
  <definedNames>
    <definedName name="_xlnm.Print_Area" localSheetId="5">'A - Gestión de Contratación'!$A$1:$AA$23</definedName>
    <definedName name="_xlnm.Print_Area" localSheetId="4">'A - Gestión Financiera'!$A$1:$AA$26</definedName>
    <definedName name="_xlnm.Print_Area" localSheetId="6">'A -Gestión Administrativa'!$A$1:$V$12</definedName>
    <definedName name="_xlnm.Print_Area" localSheetId="8">'A -Gestión Documental'!$A$1:$V$13</definedName>
    <definedName name="_xlnm.Print_Area" localSheetId="7">'A -Gestión TH'!$A$1:$V$12</definedName>
    <definedName name="_xlnm.Print_Area" localSheetId="9">'A -SG-SST'!$A$1:$V$12</definedName>
    <definedName name="_xlnm.Print_Area" localSheetId="0">'E - Gestión de Comunicación'!$A$1:$AA$28</definedName>
    <definedName name="_xlnm.Print_Area" localSheetId="1">'M - GPR'!$A$1:$AA$64</definedName>
    <definedName name="_xlnm.Print_Area" localSheetId="2">'M - GT, Infraestructura'!$A$1:$AA$45</definedName>
    <definedName name="_xlnm.Print_Area" localSheetId="3">'M - GT, Operaciones '!$A$1:$AA$43</definedName>
    <definedName name="_xlnm.Print_Titles" localSheetId="5">'A - Gestión de Contratación'!$1:$9</definedName>
    <definedName name="_xlnm.Print_Titles" localSheetId="4">'A - Gestión Financiera'!$1:$9</definedName>
    <definedName name="_xlnm.Print_Titles" localSheetId="6">'A -Gestión Administrativa'!$1:$9</definedName>
    <definedName name="_xlnm.Print_Titles" localSheetId="8">'A -Gestión Documental'!$1:$9</definedName>
    <definedName name="_xlnm.Print_Titles" localSheetId="7">'A -Gestión TH'!$1:$9</definedName>
    <definedName name="_xlnm.Print_Titles" localSheetId="9">'A -SG-SST'!$1:$9</definedName>
    <definedName name="_xlnm.Print_Titles" localSheetId="0">'E - Gestión de Comunicación'!$1:$9</definedName>
    <definedName name="_xlnm.Print_Titles" localSheetId="1">'M - GPR'!$1:$9</definedName>
    <definedName name="_xlnm.Print_Titles" localSheetId="2">'M - GT, Infraestructura'!$1:$9</definedName>
    <definedName name="_xlnm.Print_Titles" localSheetId="3">'M - GT, Operaciones '!$1:$9</definedName>
    <definedName name="Z_A5C34BA5_1386_4481_BD62_B0BA115FB8E1_.wvu.PrintArea" localSheetId="5" hidden="1">'A - Gestión de Contratación'!$A$1:$V$10</definedName>
    <definedName name="Z_A5C34BA5_1386_4481_BD62_B0BA115FB8E1_.wvu.PrintArea" localSheetId="4" hidden="1">'A - Gestión Financiera'!$A$1:$V$11</definedName>
    <definedName name="Z_A5C34BA5_1386_4481_BD62_B0BA115FB8E1_.wvu.PrintArea" localSheetId="6" hidden="1">'A -Gestión Administrativa'!$A$1:$V$12</definedName>
    <definedName name="Z_A5C34BA5_1386_4481_BD62_B0BA115FB8E1_.wvu.PrintArea" localSheetId="8" hidden="1">'A -Gestión Documental'!$A$1:$V$13</definedName>
    <definedName name="Z_A5C34BA5_1386_4481_BD62_B0BA115FB8E1_.wvu.PrintArea" localSheetId="7" hidden="1">'A -Gestión TH'!$A$1:$V$12</definedName>
    <definedName name="Z_A5C34BA5_1386_4481_BD62_B0BA115FB8E1_.wvu.PrintArea" localSheetId="9" hidden="1">'A -SG-SST'!$A$1:$V$12</definedName>
    <definedName name="Z_A5C34BA5_1386_4481_BD62_B0BA115FB8E1_.wvu.PrintArea" localSheetId="0" hidden="1">'E - Gestión de Comunicación'!$A$1:$V$14</definedName>
    <definedName name="Z_A5C34BA5_1386_4481_BD62_B0BA115FB8E1_.wvu.PrintArea" localSheetId="1" hidden="1">'M - GPR'!$A$1:$V$11</definedName>
    <definedName name="Z_A5C34BA5_1386_4481_BD62_B0BA115FB8E1_.wvu.PrintArea" localSheetId="2" hidden="1">'M - GT, Infraestructura'!$A$1:$V$16</definedName>
    <definedName name="Z_A5C34BA5_1386_4481_BD62_B0BA115FB8E1_.wvu.PrintArea" localSheetId="3" hidden="1">'M - GT, Operaciones '!$A$1:$V$31</definedName>
    <definedName name="Z_A5C34BA5_1386_4481_BD62_B0BA115FB8E1_.wvu.PrintTitles" localSheetId="5" hidden="1">'A - Gestión de Contratación'!$1:$9</definedName>
    <definedName name="Z_A5C34BA5_1386_4481_BD62_B0BA115FB8E1_.wvu.PrintTitles" localSheetId="4" hidden="1">'A - Gestión Financiera'!$1:$9</definedName>
    <definedName name="Z_A5C34BA5_1386_4481_BD62_B0BA115FB8E1_.wvu.PrintTitles" localSheetId="6" hidden="1">'A -Gestión Administrativa'!$1:$9</definedName>
    <definedName name="Z_A5C34BA5_1386_4481_BD62_B0BA115FB8E1_.wvu.PrintTitles" localSheetId="8" hidden="1">'A -Gestión Documental'!$1:$9</definedName>
    <definedName name="Z_A5C34BA5_1386_4481_BD62_B0BA115FB8E1_.wvu.PrintTitles" localSheetId="7" hidden="1">'A -Gestión TH'!$1:$9</definedName>
    <definedName name="Z_A5C34BA5_1386_4481_BD62_B0BA115FB8E1_.wvu.PrintTitles" localSheetId="9" hidden="1">'A -SG-SST'!$1:$9</definedName>
    <definedName name="Z_A5C34BA5_1386_4481_BD62_B0BA115FB8E1_.wvu.PrintTitles" localSheetId="0" hidden="1">'E - Gestión de Comunicación'!$1:$9</definedName>
    <definedName name="Z_A5C34BA5_1386_4481_BD62_B0BA115FB8E1_.wvu.PrintTitles" localSheetId="1" hidden="1">'M - GPR'!$1:$9</definedName>
    <definedName name="Z_A5C34BA5_1386_4481_BD62_B0BA115FB8E1_.wvu.PrintTitles" localSheetId="2" hidden="1">'M - GT, Infraestructura'!$1:$9</definedName>
    <definedName name="Z_A5C34BA5_1386_4481_BD62_B0BA115FB8E1_.wvu.PrintTitles" localSheetId="3" hidden="1">'M - GT, Operaciones '!$1:$9</definedName>
  </definedNames>
  <calcPr calcId="162913"/>
  <customWorkbookViews>
    <customWorkbookView name="EO - Vista personalizada" guid="{A5C34BA5-1386-4481-BD62-B0BA115FB8E1}" mergeInterval="0" personalView="1" maximized="1" xWindow="-8" yWindow="-8" windowWidth="1382" windowHeight="744" activeSheetId="1" showComments="commIndAndComment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51" i="32" l="1"/>
  <c r="X50" i="32"/>
  <c r="Y50" i="32"/>
  <c r="Z50" i="32"/>
  <c r="W50" i="32"/>
  <c r="W45" i="32"/>
  <c r="W40" i="32"/>
  <c r="W35" i="32"/>
  <c r="W30" i="32"/>
  <c r="W25" i="32"/>
  <c r="W21" i="32"/>
  <c r="W17" i="32"/>
  <c r="Y14" i="32"/>
  <c r="X14" i="32"/>
  <c r="W14" i="32"/>
  <c r="Z11" i="32"/>
  <c r="Y11" i="32"/>
  <c r="X11" i="32"/>
  <c r="W11" i="32"/>
  <c r="Y45" i="32"/>
  <c r="X45" i="32"/>
  <c r="Y40" i="32"/>
  <c r="X40" i="32"/>
  <c r="Y35" i="32"/>
  <c r="X35" i="32"/>
  <c r="Y30" i="32"/>
  <c r="X30" i="32"/>
  <c r="Y25" i="32"/>
  <c r="X25" i="32"/>
  <c r="Z21" i="32"/>
  <c r="Y21" i="32"/>
  <c r="X21" i="32"/>
  <c r="Z17" i="32"/>
  <c r="Y17" i="32"/>
  <c r="X17" i="32"/>
  <c r="H17" i="32"/>
  <c r="Z14" i="32"/>
  <c r="H14" i="32"/>
  <c r="W32" i="38" l="1"/>
  <c r="W46" i="33"/>
  <c r="I30" i="37" l="1"/>
  <c r="Z74" i="42" l="1"/>
  <c r="Y74" i="42"/>
  <c r="X74" i="42"/>
  <c r="W74" i="42"/>
  <c r="X75" i="42" s="1"/>
  <c r="AC13" i="42"/>
  <c r="X14" i="34" l="1"/>
  <c r="X18" i="41" l="1"/>
  <c r="Z16" i="41"/>
  <c r="X16" i="41"/>
  <c r="Y16" i="41"/>
  <c r="W16" i="41"/>
  <c r="X14" i="36" l="1"/>
  <c r="W13" i="40" l="1"/>
  <c r="X14" i="40"/>
  <c r="X48" i="33" l="1"/>
  <c r="I15" i="37" l="1"/>
  <c r="Z13" i="36" l="1"/>
  <c r="Z13" i="34" l="1"/>
  <c r="Z13" i="40" l="1"/>
  <c r="Z32" i="38" l="1"/>
  <c r="Z46" i="33" l="1"/>
  <c r="Z18" i="39" l="1"/>
  <c r="Y13" i="36" l="1"/>
  <c r="Y13" i="34" l="1"/>
  <c r="Y13" i="40" l="1"/>
  <c r="Y32" i="38" l="1"/>
  <c r="Y46" i="33" l="1"/>
  <c r="Y18" i="39" l="1"/>
  <c r="X13" i="34" l="1"/>
  <c r="X13" i="36"/>
  <c r="X18" i="39"/>
  <c r="W13" i="34"/>
  <c r="X13" i="40" l="1"/>
  <c r="X32" i="38"/>
  <c r="X46" i="33" l="1"/>
  <c r="X15" i="37"/>
  <c r="W13" i="36" l="1"/>
  <c r="W18" i="39"/>
  <c r="X19" i="39" s="1"/>
  <c r="X33" i="38" l="1"/>
  <c r="W15" i="37" l="1"/>
  <c r="AC13" i="39" l="1"/>
  <c r="Z15" i="37" l="1"/>
  <c r="Y15" i="37"/>
</calcChain>
</file>

<file path=xl/comments1.xml><?xml version="1.0" encoding="utf-8"?>
<comments xmlns="http://schemas.openxmlformats.org/spreadsheetml/2006/main">
  <authors>
    <author>RecEcon</author>
  </authors>
  <commentList>
    <comment ref="B12" authorId="0" shapeId="0">
      <text>
        <r>
          <rPr>
            <b/>
            <sz val="9"/>
            <color indexed="81"/>
            <rFont val="Tahoma"/>
            <family val="2"/>
          </rPr>
          <t>RecEcon:</t>
        </r>
        <r>
          <rPr>
            <sz val="9"/>
            <color indexed="81"/>
            <rFont val="Tahoma"/>
            <family val="2"/>
          </rPr>
          <t xml:space="preserve">
4 Predios Pendientes (1,17% total)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RecEcon:</t>
        </r>
        <r>
          <rPr>
            <sz val="9"/>
            <color indexed="81"/>
            <rFont val="Tahoma"/>
            <family val="2"/>
          </rPr>
          <t xml:space="preserve">
dos escrituras pendientes 0,58% total</t>
        </r>
      </text>
    </comment>
  </commentList>
</comments>
</file>

<file path=xl/comments2.xml><?xml version="1.0" encoding="utf-8"?>
<comments xmlns="http://schemas.openxmlformats.org/spreadsheetml/2006/main">
  <authors>
    <author>katy henriquez</author>
  </authors>
  <commentList>
    <comment ref="B41" authorId="0" shapeId="0">
      <text>
        <r>
          <rPr>
            <b/>
            <sz val="9"/>
            <color indexed="81"/>
            <rFont val="Tahoma"/>
            <charset val="1"/>
          </rPr>
          <t xml:space="preserve">Luis Parra: 
</t>
        </r>
        <r>
          <rPr>
            <sz val="9"/>
            <color indexed="81"/>
            <rFont val="Tahoma"/>
            <family val="2"/>
          </rPr>
          <t>Esto tiene presupuesto pero es administrativo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45" authorId="0" shapeId="0">
      <text>
        <r>
          <rPr>
            <b/>
            <sz val="9"/>
            <color indexed="81"/>
            <rFont val="Tahoma"/>
            <family val="2"/>
          </rPr>
          <t>Luis Parra:</t>
        </r>
        <r>
          <rPr>
            <sz val="9"/>
            <color indexed="81"/>
            <rFont val="Tahoma"/>
            <family val="2"/>
          </rPr>
          <t xml:space="preserve">
Va de acuerdo a la programación que de la ARL y apruebe el gerente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Luis Parra:</t>
        </r>
        <r>
          <rPr>
            <sz val="9"/>
            <color indexed="81"/>
            <rFont val="Tahoma"/>
            <family val="2"/>
          </rPr>
          <t xml:space="preserve">
Ídem anterior</t>
        </r>
      </text>
    </comment>
  </commentList>
</comments>
</file>

<file path=xl/sharedStrings.xml><?xml version="1.0" encoding="utf-8"?>
<sst xmlns="http://schemas.openxmlformats.org/spreadsheetml/2006/main" count="1218" uniqueCount="449">
  <si>
    <t>CÓDIGO EGE-FO-04</t>
  </si>
  <si>
    <t>VIGENCIA</t>
  </si>
  <si>
    <t>PROCESO</t>
  </si>
  <si>
    <t>RESPONSABLE</t>
  </si>
  <si>
    <t>OBJETIVO ESTRATÉGICO</t>
  </si>
  <si>
    <t>CRONOGRAMA DE ACTIVIDADES</t>
  </si>
  <si>
    <t>Actividades</t>
  </si>
  <si>
    <t xml:space="preserve">No. Actividad precedente </t>
  </si>
  <si>
    <t>Indicador de Cumplimiento</t>
  </si>
  <si>
    <t>Línea Base</t>
  </si>
  <si>
    <t>OBSERVACIONES</t>
  </si>
  <si>
    <t>No.</t>
  </si>
  <si>
    <t>Descripción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</si>
  <si>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</si>
  <si>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</si>
  <si>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</si>
  <si>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</si>
  <si>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</si>
  <si>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</si>
  <si>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</si>
  <si>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</si>
  <si>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</si>
  <si>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</si>
  <si>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</si>
  <si>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</si>
  <si>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N/A</t>
  </si>
  <si>
    <t>VERSIÓN 3.0</t>
  </si>
  <si>
    <t>07 DE MARZO DE 2017</t>
  </si>
  <si>
    <t>PROGRAMACIÓN</t>
  </si>
  <si>
    <t>Observación de Avance</t>
  </si>
  <si>
    <r>
      <t xml:space="preserve">SISTEMA DE GESTIÓN INTEGRAL DE CALIDAD
</t>
    </r>
    <r>
      <rPr>
        <b/>
        <sz val="14"/>
        <color theme="1"/>
        <rFont val="Arial Narrow"/>
        <family val="2"/>
      </rPr>
      <t>PLAN DE ACCIÓN</t>
    </r>
  </si>
  <si>
    <r>
      <t xml:space="preserve">SISTEMA DE GESTIÓN INTEGRAL DE LA CALIDAD
</t>
    </r>
    <r>
      <rPr>
        <b/>
        <sz val="14"/>
        <color theme="1"/>
        <rFont val="Arial Narrow"/>
        <family val="2"/>
      </rPr>
      <t>PLAN DE ACCIÓN</t>
    </r>
  </si>
  <si>
    <t>Adquisición predial y Reasentamiento</t>
  </si>
  <si>
    <t>Coordinador del área de Adquisición Predial y Reasentamiento</t>
  </si>
  <si>
    <t>Adquirir los predios necesarios para la construcción de las obras correspondientes al SETP Santa Marta, a través de la implementación de planes y programas que minimicen el impacto socioeconómico de las unidades sociales a intervenir.</t>
  </si>
  <si>
    <t>CALLE 30 ENTRE CARRERAS 12, 12A Y 13</t>
  </si>
  <si>
    <t>Saneamiento Predios</t>
  </si>
  <si>
    <t>Actividades programadas/ Actividades ejecutadas (ver anexo)</t>
  </si>
  <si>
    <t>Escrituración Predios Entregados</t>
  </si>
  <si>
    <t>Escritura registrada en la Oficina de Registro de Instrumentos Públicos. En caso de que no se culmine los procesos de escrituración y registro se iniciará proceso de expropiación y finalizaría con sentencia judicial. (Aspecto que en tiempo ya no dependería del área de reasentamiento, si no de la Congestión Judicial).</t>
  </si>
  <si>
    <t>TERMINAL TRANSFERENCIA DE GAIRA</t>
  </si>
  <si>
    <t>Entrega de Predios</t>
  </si>
  <si>
    <t>ENTREGA DE PREDIO</t>
  </si>
  <si>
    <t xml:space="preserve">Acta de entrega de predios / predios requeridos </t>
  </si>
  <si>
    <t>Pago de Compensaciones</t>
  </si>
  <si>
    <t>PAGO COMPENSACIONES</t>
  </si>
  <si>
    <t xml:space="preserve">Pagos realizados / Pagos programados </t>
  </si>
  <si>
    <t>Escritura Pública / Sentencia</t>
  </si>
  <si>
    <t xml:space="preserve">ESCRITURA PÚBLICA / SENTENCIA </t>
  </si>
  <si>
    <t xml:space="preserve"> </t>
  </si>
  <si>
    <t>PUENTE AVENIDA BAVARIA</t>
  </si>
  <si>
    <t>No objeción Plan de Reasentamiento</t>
  </si>
  <si>
    <t xml:space="preserve">Censo socioeconómico, levantamiento topografico, estudio de título, avalúos, matriz de egibilidad y formulación del plan de reasentamiento </t>
  </si>
  <si>
    <t>Emisión de documentos de enajenación</t>
  </si>
  <si>
    <t>Promesa de Compraventa, escritura pública, contrato de compraventan, sentencia y resolución administrativa.</t>
  </si>
  <si>
    <t>Entrega de Predios - Reasentamiento</t>
  </si>
  <si>
    <t>CALLE 30 ENTRE CARRERAS 9 Y 12</t>
  </si>
  <si>
    <t>CALLE 30 ENTRE CARRERAS 13 a 13B</t>
  </si>
  <si>
    <t>Coord. Gestión Técnica</t>
  </si>
  <si>
    <t>Planificación, construcción y control técnico ingenieril de los elementos que se requieren para la operación del sistema.</t>
  </si>
  <si>
    <t>Construcción de las Obras Faltantes y Complementarias Av. Ferrocarril (Entre Carrera 3 y Calle 22) y Calle 22 (Entre Avenida del Ferrocarril y carrera 1)</t>
  </si>
  <si>
    <t>Obra terminada</t>
  </si>
  <si>
    <t>Seguimiento en ejecución de obra</t>
  </si>
  <si>
    <t>1.3</t>
  </si>
  <si>
    <t xml:space="preserve">Puente Avenida Bavaria </t>
  </si>
  <si>
    <t>2.2</t>
  </si>
  <si>
    <t>Reconstrucción Calle 30  (entre carrera 9 y carrera 12)</t>
  </si>
  <si>
    <t>5.1</t>
  </si>
  <si>
    <t>Terminal de Transferencia de Gaira</t>
  </si>
  <si>
    <t xml:space="preserve">Seguimiento Y Supervisión De La Ejecución De Los Contratos De Diseño De Detalle Para La Infraestructura Operacional Del Sistema </t>
  </si>
  <si>
    <t>Gestión Talento Humano</t>
  </si>
  <si>
    <t>Coord. Talento Humano</t>
  </si>
  <si>
    <t>Gestionar las políticas, planes y acciones en materia de administrar los procedimientos para aumentar la competitividad de las áreas, en el cumplimiento de las responsabilidades institucionales, oientar y dirigir los programas de capacitacion, bienestar social y salud ocupacional que permitan crear un ambiente de trabajo positivo, generando sentido de pertenencia en el servidor publico. para el cumplimiento de los objetivos misionales y el normal funcionamiento de los procesos del SETP</t>
  </si>
  <si>
    <t>Capacitaciones realizadas/ capacitaciones previstas</t>
  </si>
  <si>
    <t>Gestión Técnica - Operaciones</t>
  </si>
  <si>
    <t>Planificación y Estructuración de los elementos necesarios para la operación del Sistema</t>
  </si>
  <si>
    <t>Gestión Juridica y Contratcaión</t>
  </si>
  <si>
    <t>Secretaria General</t>
  </si>
  <si>
    <t>Tramitar los diferentes procesos jurídicos y de contratación requeridos por la entidad, así mismo asesorar, orientar y asistir las diferentes áreas, mediante la estricta sujeción a la normatividad jurídica según sea el caso, con el fin de garantizar el cumplimiento de las metas del Plan de Acción Institucional.</t>
  </si>
  <si>
    <t>Asesor Comunicaciones</t>
  </si>
  <si>
    <t>Gestionar y divulgar información y comunicación en los niveles internos y externos de la Organización, para fortalecer la  imagen del SETP Santa Marta S.A.S.</t>
  </si>
  <si>
    <t>plan de reasentamiento para las unidaddes sociales del proyecto calle 30 (cras 12, 12a y 13)</t>
  </si>
  <si>
    <t>Informe de gestion predial abreviado para las unidades sociales del proyecto Terminal de Transferencia Gaira</t>
  </si>
  <si>
    <t>Plan de reasentamiento para las unidaddes sociales del proyecto Puente Av Bavaria</t>
  </si>
  <si>
    <t>plan de reasentamiento para las unidaddes sociales del proyecto calle 30 (cras 9-12 )</t>
  </si>
  <si>
    <t>plan de reasentamiento para las unidaddes sociales del proyecto calle 30 (cras 13-13b )</t>
  </si>
  <si>
    <t>Gestión Administrativa</t>
  </si>
  <si>
    <t>Coord. Gestión Administrativa</t>
  </si>
  <si>
    <t>Brindar oportunidad y eficiencia en el suministro de recursos físicos y servicios de apoyo administrativo para el cumplimiento de los objetivos misionales y el normal funcionamiento de los procesos del SETP</t>
  </si>
  <si>
    <t>Ejecución del cronograma de mantenimiento preventivo y Correctivo de equipos de computo, impresoras, plotter, Mobiliario, Cableado Estructurado de datos y Electrico y locativo</t>
  </si>
  <si>
    <t>Cumpimiento del Cronograma de Mantenimiento</t>
  </si>
  <si>
    <t>No. de Personas en inducción / No. de Personal programado</t>
  </si>
  <si>
    <t>Implementación del Plan de Gobierno en linea - Manual de Gobierno en Linea - Pagina Web</t>
  </si>
  <si>
    <t>Actividades realizadas del Plan de Gobierno en Linea / Actividades plan de Gobierno en Linea</t>
  </si>
  <si>
    <t>Manual TICS</t>
  </si>
  <si>
    <t>ATH-MA-02 Manual de Capacitación</t>
  </si>
  <si>
    <t>Actividades Realizadas del Programa/Actividades Previstas</t>
  </si>
  <si>
    <t xml:space="preserve">Programa de Bienestar e Incentivos </t>
  </si>
  <si>
    <t xml:space="preserve">Manual de Bienestar e Incentivos </t>
  </si>
  <si>
    <t>Gestion Financiera</t>
  </si>
  <si>
    <t>Hacer seguimiento  de los recursos y la información financiera y contable  previstos para el desarrollo del proyecto, apoyando al Ministerio de Transporte en la elaboración y presentación de los informes financieros requeridos por la Banca Multilateral, las entidades del estado y los organismos de control, así como de brindar apoyo ágil y eficiente a las áreas de la entidad.</t>
  </si>
  <si>
    <t>100% utilización</t>
  </si>
  <si>
    <t>N.A</t>
  </si>
  <si>
    <t>Información financiera</t>
  </si>
  <si>
    <t>Gestión de Comunicación</t>
  </si>
  <si>
    <t>Coord. Gestión  Financiera</t>
  </si>
  <si>
    <t>Actividades Ejecutadas / Actividades Programadas</t>
  </si>
  <si>
    <t xml:space="preserve"> Ejecución del Programa de Capacitaciones</t>
  </si>
  <si>
    <t>1er Trimestre</t>
  </si>
  <si>
    <t>% Avance Ejecutado por Trimestre</t>
  </si>
  <si>
    <t>2do Trimestre</t>
  </si>
  <si>
    <t>3er Trimestre</t>
  </si>
  <si>
    <t>4to Trimestre</t>
  </si>
  <si>
    <t>Ejecución del Presupuesto General</t>
  </si>
  <si>
    <t>Procesos Precontractuales</t>
  </si>
  <si>
    <t>3.1</t>
  </si>
  <si>
    <t>3.2</t>
  </si>
  <si>
    <t>4.2</t>
  </si>
  <si>
    <t>Seguimiento en ejecución del contrato</t>
  </si>
  <si>
    <t>Esta actividad se desarrolla en conjunto con el área de Operaciones de la entidad</t>
  </si>
  <si>
    <t>Producto entregado</t>
  </si>
  <si>
    <t>Gestión Técnica</t>
  </si>
  <si>
    <t>% de Avance</t>
  </si>
  <si>
    <t>% Meta</t>
  </si>
  <si>
    <t>Avances a Diciembre 2018</t>
  </si>
  <si>
    <t>22 campañas de sesibilización  sobre la operación del sistema (requerirá material de merchadising, pautas en medios de comunicación)</t>
  </si>
  <si>
    <t xml:space="preserve">Exhibición de piezas publicitarias en redes, medios de comunicación y vallas publiciarias  </t>
  </si>
  <si>
    <t xml:space="preserve">Mesas de trabajo con el equipo de operaciones para la ejecución del proceso  </t>
  </si>
  <si>
    <t xml:space="preserve">Disponer del equipo social de la entidad y de los funcionarios de alcaldia de la calle  para ejecutar este proceso </t>
  </si>
  <si>
    <t>2 Mesas de trabajo con sectores especificos y 3 preguntas cerradas(contaremos con la asesoría de Metro de Medellin)</t>
  </si>
  <si>
    <t>Creación de la Marca del Operador</t>
  </si>
  <si>
    <t xml:space="preserve">Lanzamiento de la Marca </t>
  </si>
  <si>
    <t>Acción Presupuestal   Requerida Año 2019</t>
  </si>
  <si>
    <t xml:space="preserve">Campaña de Expectativa para el lanzamiento de la Marca </t>
  </si>
  <si>
    <t>Campaña de Cultura Ciudadana sobre el funcionamiento del Nuevo Sistema</t>
  </si>
  <si>
    <t>1 y 2</t>
  </si>
  <si>
    <t>Taller Nacional para Socializar el Funcionamiento del Nuevo Sistema del Trasnporte Público</t>
  </si>
  <si>
    <t>Taller Realizado</t>
  </si>
  <si>
    <t>Av del Rio (Cra 5ta - Av. del Ferrocarril)</t>
  </si>
  <si>
    <t>6.1</t>
  </si>
  <si>
    <t>6.2</t>
  </si>
  <si>
    <t>Reconstrucción Calle 30  (Cra 13 - 1 Mayo)</t>
  </si>
  <si>
    <t>Avance planificado a corte de 2019</t>
  </si>
  <si>
    <t>7.1</t>
  </si>
  <si>
    <t>7.2</t>
  </si>
  <si>
    <t>Reconstrucción Calle 30  (Cra 17 - 20A)</t>
  </si>
  <si>
    <t>8.1</t>
  </si>
  <si>
    <t>8.2</t>
  </si>
  <si>
    <t>Reconstrucción Calle 30  (Cra 5ta - Cra 9) Tramo 1B y Tramo 1 C</t>
  </si>
  <si>
    <t>9.1</t>
  </si>
  <si>
    <t>9.2</t>
  </si>
  <si>
    <t>Carrera 5ta (Calle 22 - Av. del Ferrocarril)</t>
  </si>
  <si>
    <t>10.1</t>
  </si>
  <si>
    <t>10.2</t>
  </si>
  <si>
    <t>11.1</t>
  </si>
  <si>
    <t>11.2</t>
  </si>
  <si>
    <t>Av del Rio (Av. del Ferrocarril - Av. del Libertador)</t>
  </si>
  <si>
    <t>12.1</t>
  </si>
  <si>
    <t>Av del Libertador (Carrea 19 - QSP)</t>
  </si>
  <si>
    <t>Acción Presupuestal Requerida Año 2019</t>
  </si>
  <si>
    <t>12.2</t>
  </si>
  <si>
    <t>13.1</t>
  </si>
  <si>
    <t>13.2</t>
  </si>
  <si>
    <t>Acción Presupuestal   Requerida año 2019</t>
  </si>
  <si>
    <t>Usuarios socializados</t>
  </si>
  <si>
    <t>371 días</t>
  </si>
  <si>
    <t>mié 1/08/18</t>
  </si>
  <si>
    <t>370 días</t>
  </si>
  <si>
    <t>Acción Presupuestal Requerida año 2019</t>
  </si>
  <si>
    <t>Evaluación Tecnológica</t>
  </si>
  <si>
    <t>Entrega de Evaluación</t>
  </si>
  <si>
    <t>Adquisición de mejoras tecnológicas</t>
  </si>
  <si>
    <t>Entrega de Elementos</t>
  </si>
  <si>
    <t>Mejoras a las instalaciones locativas</t>
  </si>
  <si>
    <t>PA</t>
  </si>
  <si>
    <t>Ciclo de Auditorías del Sistema de Gestión Calidad</t>
  </si>
  <si>
    <t>Cumplimiento del Programa de Auditorias Internas</t>
  </si>
  <si>
    <t>Programación Anual de Auditorias</t>
  </si>
  <si>
    <t>Sensibilización sobre temas de tecnologia (Correo Electronico - Pagina Web - Aplicaciones web)</t>
  </si>
  <si>
    <t>Gestión Documental</t>
  </si>
  <si>
    <t>Coord. Gestión Documental</t>
  </si>
  <si>
    <t>Administrar el Sistema de Gestión Documental del SETP Santa Marta, con el fin de garantizar de manera eficaz el manejo, custodia, preservación de la documentación interna y externa permitiendo su disposición oportuna.</t>
  </si>
  <si>
    <t>No. de áreas con TR / No. De áreas de la entidad</t>
  </si>
  <si>
    <t>Documentacion digitalizada e indexada en software de gestion documental</t>
  </si>
  <si>
    <t>Aprobacion y Publicacion de politica institucional de achivo</t>
  </si>
  <si>
    <t>Implementación Software de Gestión Documental</t>
  </si>
  <si>
    <t>Tablas de Retencion Documental</t>
  </si>
  <si>
    <t>Software Implementado</t>
  </si>
  <si>
    <t>Organización de Archivos de Gestión</t>
  </si>
  <si>
    <t>Ley General de Archivo</t>
  </si>
  <si>
    <t>Archivos de Gestión Organizados e Inventariados y Transferidos al Archivo Central</t>
  </si>
  <si>
    <t>Digitalización de Series Documentales</t>
  </si>
  <si>
    <t>Elaboración de Politica Institucional de Archivo</t>
  </si>
  <si>
    <t>Manual de Gestión Documental</t>
  </si>
  <si>
    <t>Implementacion de la plataforma SECOP II para la contratación</t>
  </si>
  <si>
    <t>Se llevaran a cabo 1 capacitacion en los 2 primeros trimestres del año, para ser implemetado en el mes de julio de 2019</t>
  </si>
  <si>
    <t>Nro. De Obras Contratadas/ Nro. De Obra presupuestadas</t>
  </si>
  <si>
    <t>Acción Presupuestal   requerida año 2019</t>
  </si>
  <si>
    <t>Plataforma SECOP II</t>
  </si>
  <si>
    <t xml:space="preserve">Realización del Proceso Contractual para la ejecución de siete (7) obras para el SETP </t>
  </si>
  <si>
    <t>Estudios y Documentos Previos suministrados por el área de Infraestructura</t>
  </si>
  <si>
    <t>Implemetación documento CONPES 3896(Implementación del conpes con cambio de alcance)</t>
  </si>
  <si>
    <t>Información financiera - CONPES 3548/3896</t>
  </si>
  <si>
    <t>SG - SST</t>
  </si>
  <si>
    <t>Coord. SG - SST</t>
  </si>
  <si>
    <t>Terminal de Transferencia de la lucha</t>
  </si>
  <si>
    <t>Mesas de discusión y armonización del modelo Operativo del Sistema</t>
  </si>
  <si>
    <t>Plan de Implementación</t>
  </si>
  <si>
    <t>Diseño Operacional e Infraestructura de la ETLF</t>
  </si>
  <si>
    <t>Mesas de discusión y armonización del modelo financiero de la operación con los agentes involucrados. (Modelo financiero, tarifario y de redistribución de recursos)</t>
  </si>
  <si>
    <t>Cierre Modelo Financiero</t>
  </si>
  <si>
    <t>Mesas de discusión y armonización del modelo de negocio del Operador de Transporte.</t>
  </si>
  <si>
    <t>Conformación de Modelo de Negocio</t>
  </si>
  <si>
    <t>Estructuración de Anexo Técnico para el Funcionamiento de Actores del Sistema</t>
  </si>
  <si>
    <t>1, 2 y 3</t>
  </si>
  <si>
    <t>Anexo Técnico Actores del Sistema</t>
  </si>
  <si>
    <t>Elaboración de Estudios Técnicos para el Suministro de Paraderos Físicos del Sistema</t>
  </si>
  <si>
    <t>Estudios Paraderos</t>
  </si>
  <si>
    <t>Contratación del suministro y posterior instalación de los Paraderos Físicos del Sistema</t>
  </si>
  <si>
    <t>No. De Paraderos Instalados: 1122</t>
  </si>
  <si>
    <t>$3.551,338,575</t>
  </si>
  <si>
    <t>Instauración de Comités del Sistema. (Operativo, Planeación y Fiduciarios)</t>
  </si>
  <si>
    <t>No. De Comités Iniciados</t>
  </si>
  <si>
    <t>Estructuración de Pliegos y sensibilización Financiera para la Contratación del Proveedor Tecnológico del Sistema</t>
  </si>
  <si>
    <t>Documentos Técnicos</t>
  </si>
  <si>
    <t xml:space="preserve">Contratación y/o conformación empresarial del Proveedor Tecnológico del Sistema (Recaudo, Control de Flota e Info. Usuario)		</t>
  </si>
  <si>
    <t>Proceso Adjudicado</t>
  </si>
  <si>
    <t>Pendiente Por valorar</t>
  </si>
  <si>
    <t>Contratación y Entrenamiento de Personal Operativo del SETP : Control y Operación del Sistema</t>
  </si>
  <si>
    <t>4 y 5</t>
  </si>
  <si>
    <t xml:space="preserve">No. De Personas Contratadas: </t>
  </si>
  <si>
    <t>Pendiente por valorar</t>
  </si>
  <si>
    <t>Instalación de Equipos de Recaudo y Control de Flota en Autobuses</t>
  </si>
  <si>
    <t>% de Buses con equipos Instalados</t>
  </si>
  <si>
    <t>Implementación del Centro de Control de la Operación (En Gaira)</t>
  </si>
  <si>
    <t>Centro de Control Operativo</t>
  </si>
  <si>
    <t>Implementación de Puntos de Venta y Recarga de pasajes  del Sistema (Puntos ubicados en toda la ciudad)</t>
  </si>
  <si>
    <t>No. De Puntos de Venta Implementados: 560</t>
  </si>
  <si>
    <t>Actividades de Socialización y Pedagogía  de Usuarios del TPC acerca de la implementación del nuevo modelo de transporte</t>
  </si>
  <si>
    <t>Pendiente Por Valorar</t>
  </si>
  <si>
    <t>Implementación gradual de rutas del Sistema, bajo el esquema de Reestructuración</t>
  </si>
  <si>
    <t>7, 8, 10, 11, 12, 13 y 15</t>
  </si>
  <si>
    <t>No. De Rutas Implementadas</t>
  </si>
  <si>
    <t>Diseño Operacional e Infraestructura de la ETLF: Modelo Gaira</t>
  </si>
  <si>
    <t>Estructuración de Ingresos Colaterales del Sistema.</t>
  </si>
  <si>
    <t>Modelo Financiero y Estudios Técnicos</t>
  </si>
  <si>
    <t xml:space="preserve"> N/A </t>
  </si>
  <si>
    <t>Implementación de Modelos de Negocios Colaterales y otros ingresos del Sistema.</t>
  </si>
  <si>
    <t>Negocios colaterales listos para comerciar</t>
  </si>
  <si>
    <t>Apoyo en el proceso para la contratación de diseños Terminales y Patios.</t>
  </si>
  <si>
    <t>Procesos Adjudicados</t>
  </si>
  <si>
    <t>Apoyo en el proceso de Supervisión de obras (Parte Operativa).</t>
  </si>
  <si>
    <t>Patios 100% Operativos</t>
  </si>
  <si>
    <t>Estudios para la Implementación de estrategia de gestión de la demanda y explotación comercial a través de wifi.</t>
  </si>
  <si>
    <t>mié 1/08/17</t>
  </si>
  <si>
    <t>Estudios Técnicos</t>
  </si>
  <si>
    <t>Contratación e  Implementación de estrategia de gestión de la demanda y explotación comercial a través de wifi.</t>
  </si>
  <si>
    <t>De los 4 predios pendientes por finalizar en el 2018. Estan pendiente 3 predios  ,  C30 T2 C136B JUSTA MARIA CAMARGO (debe gases del caribe, debe alumbrado publico y aseo (inter aseo y essmar)),C30 T3 C152 OLGA LUCIA CASTAÑO (impuesto predial)  Falta resoluciòn para la exoneraciòn del pago de impuesto predial 2018 por parte de la señora Olga Castaño (debido a que la señora entrego el predio en el año 2017 y oficio al IGAC para que retiren el predio de su registro)., C30 T3 C153 ALVARAN GIRALDO RAMON-DARIO (Pago de impuesto predial 10.100.000 pesos 31 de octubre)</t>
  </si>
  <si>
    <t xml:space="preserve"> Estan pendiente 3 predios C30 T2 C136B JUSTA MARIA CAMARGO, C152 OLGA LUCIA CASTAÑO, C30 T3 C153 ALVARAN GIRALDO RAMON-DARIO </t>
  </si>
  <si>
    <t xml:space="preserve">DE LO 9 PREDIOS SE LES PAGO A 6, QUEDA PENDIENTE POR PAGO: RT C02, C09, C10. (GASTO NOTARIALES), </t>
  </si>
  <si>
    <t>(el predio de la gobernación se excluye porque no aplica para este punto) (PENDIENTE PAGO DE PREDIO RT 02 Y 09). (18-12-2018 Monica Rodriguez y Jose leon Diazgranados, ya firmaron escritura, falta registro en instrumento publico).</t>
  </si>
  <si>
    <t>CELINA PAREJO (se realizo la resolucion para pago por consignaciòn, pendiente presentar demanda cuando abra juzgado).</t>
  </si>
  <si>
    <t>1 predios pendientes por finalizar Celina Parejo (Presentación de paz y salvos, retiro de acomentidas).</t>
  </si>
  <si>
    <t>Pendiente lo anteriopr para proceso de escritura de Celina parejo.</t>
  </si>
  <si>
    <t> $      2,319,383.640,00 </t>
  </si>
  <si>
    <t>Promesa de Compraventa, escritura pública, contrato de compraventan, sentencia y resolución administrativa. (SE HA REALIZADO 13 PROMESA DE COMPRAVENTA (26-12-2018).</t>
  </si>
  <si>
    <t xml:space="preserve"> En el casos que el predio sea entregado por parte del Juzgado se entrega mediante auto.  </t>
  </si>
  <si>
    <t xml:space="preserve">En el casos que el predio sea entregado por parte del Juzgado se entrega mediante auto.  </t>
  </si>
  <si>
    <t>CALLE 30 ENTRE CARRERAS 5 a 7</t>
  </si>
  <si>
    <t>plan de reasentamiento para las unidaddes sociales del proyecto calle 30 (cras 5-7 )</t>
  </si>
  <si>
    <t>CALLE 30 ENTRE CARRERAS 7a 9</t>
  </si>
  <si>
    <t>plan de reasentamiento para las unidaddes sociales del proyecto calle 30 (cras 7-9 )</t>
  </si>
  <si>
    <t xml:space="preserve">En el casos que el predio sea entregado por parte del Juzgado se entrega mediante auto.    </t>
  </si>
  <si>
    <t>CALLE 30 ENTRE CARRERAS 13B a 17A</t>
  </si>
  <si>
    <t>plan de reasentamiento para las unidaddes sociales del proyecto calle 30 (cras 13B-17 )</t>
  </si>
  <si>
    <t>CALLE 30 ENTRE CARRERAS 20A a 20E</t>
  </si>
  <si>
    <t>plan de reasentamiento para las unidaddes sociales del proyecto calle 30 (cras 20A-20E )</t>
  </si>
  <si>
    <t>Documentar, Implementar y mantener las actividades del Sistema de Gestión de Seguridad y Salud en el Trabajo de acuerdo a lo establecido en el Decreto 1072 de 2015 y en los estandares mínimos del SG-SST  con el fin de garantizar la disminución de los accidentes de trabajo y enfermedades laborales en el SETP</t>
  </si>
  <si>
    <t>Evaluación Inicial</t>
  </si>
  <si>
    <t>NA</t>
  </si>
  <si>
    <t>Evaluación inicial</t>
  </si>
  <si>
    <t>Anexo Técnico de la resolución 1111 de 2017</t>
  </si>
  <si>
    <t>Realizar inducion y reinducción a todo el personal independiente de su forma de contratación y una evaluación</t>
  </si>
  <si>
    <t>(Personal contratado con Inducción/Total de personal conttratado)x100</t>
  </si>
  <si>
    <t>Decreto1072 atticulo 2.2.2.4.6.11 paragrafo 1 y 2</t>
  </si>
  <si>
    <t>Publicación y Socialización de la Política de SST y Objetivo.</t>
  </si>
  <si>
    <t>(No personas a las que se les socializó la politica/Total de personas contratadas)x100</t>
  </si>
  <si>
    <t>Se estableció la politica y se firmó por gerencia</t>
  </si>
  <si>
    <t>Politica SST</t>
  </si>
  <si>
    <t>Actualizar la politica</t>
  </si>
  <si>
    <t>Politica firmada y fechada</t>
  </si>
  <si>
    <t>Actualización de la Matriz de identificación de peligros, evaluación y valoración de los riesgos.</t>
  </si>
  <si>
    <t>Formato de Matriz de identificaciòn de peligros, evaluación y valoración de riesgos</t>
  </si>
  <si>
    <t>Se realizó la matriz de identificación de peligros, evaluación y valoración de los riesgos.</t>
  </si>
  <si>
    <t>Procedimiento de  identificación de peligros, evaluación y valoración de los riesgos.</t>
  </si>
  <si>
    <t>Definir Indicadores de gestión</t>
  </si>
  <si>
    <t>Formato con los indicadores</t>
  </si>
  <si>
    <t>Decreto 1072 de 2015 articulos 2.2.4.6.18</t>
  </si>
  <si>
    <t xml:space="preserve">Documentación de la designación del  responsable del Sistema de Gestión de Seguridad y Salud en el Trabajo, con la respectiva asignación de responsabilidades.         </t>
  </si>
  <si>
    <t>Documento firmado por el gerente asignando la responsabilidad del SGSST</t>
  </si>
  <si>
    <t>En Agosto del año 2018  gerente designó un responsable</t>
  </si>
  <si>
    <t>Manual de funciones y responsablilidades</t>
  </si>
  <si>
    <t>Documentación de  las responsabilidades específicas en el Sistema de Gestión de la Seguridad y Salud en el Trabajo a todos los niveles de la Institución.</t>
  </si>
  <si>
    <t>Documento firmado por los responsables del SST de acuerdo a su cargo o actividades</t>
  </si>
  <si>
    <t>Actualización de la matriz de requisitos legales</t>
  </si>
  <si>
    <t>Formato de Matriz de requisitos legales SST</t>
  </si>
  <si>
    <t>Esta realizada la matriz de requisitos legales SST</t>
  </si>
  <si>
    <t>Procedimiento de identificación de requisitos legales</t>
  </si>
  <si>
    <t>Actas de las reuniones mensuales del COPASST</t>
  </si>
  <si>
    <t>(No de reuniones ejecutadas/No de reuniones planeadas)x100</t>
  </si>
  <si>
    <t>Se conformó el COPASST y se realizó la primera reunión</t>
  </si>
  <si>
    <t>Acta de Conformación del COPASST</t>
  </si>
  <si>
    <t>Realizar la capacitación al Comité Paritario de Seguridad y Salud en el Trabajo.</t>
  </si>
  <si>
    <t>(Capacitaciones ejecutadas/Capacitacines Planeadas)x100</t>
  </si>
  <si>
    <t>Se realizaron dos capacitaciones al COPASST</t>
  </si>
  <si>
    <t>Programa de capacitación y entrenamiento</t>
  </si>
  <si>
    <t>Diseñar el programa de Capacitación y entrenamiento de SST</t>
  </si>
  <si>
    <t>Programa de Capacitacion y entrenamiento</t>
  </si>
  <si>
    <t>Solicitar a los responsables del SG-SST (copasst, ccl, lider SST) el cerificado del curso de capacitación virtual de 50 horas definido por el Ministerio de Trabajo.</t>
  </si>
  <si>
    <t>Certificado virtual del curso de 50 horas</t>
  </si>
  <si>
    <t>Registro anual donde se evidencie que las personas con responsabilidades en el SG-SST realizaron la rendición de cuenta sobre su desempeño.</t>
  </si>
  <si>
    <t>Evaluación anual sobre la rendición de cuentas</t>
  </si>
  <si>
    <t>Incluir en el Plan de comunicaciones mecanismos eficaces para recibir y responder las comunicaciones internas y externas relativas a la Seguridad y Salud en el Trabajo</t>
  </si>
  <si>
    <t>Plan de comunicaciones</t>
  </si>
  <si>
    <t>Procedimiento de comunicaión, participación y consulta</t>
  </si>
  <si>
    <t>Incluir como requisito para el proceso selección y evaluación de proveedores y/o contratistas tengan documentado e implementado el Sistema de Gestión de Seguridad y Salud en el Trabajo.</t>
  </si>
  <si>
    <t>Informe de evaluación al ganador de las licitaciones</t>
  </si>
  <si>
    <t>Decreto 1072 de 2015 articulo 2.2.4.6.4 paragrafo 2, articulos 2.2.4.6.25,(27,28), articulo 2.2.4.6.30 numeral 8 y 9</t>
  </si>
  <si>
    <t>Diseñar el procedimiento para evaluar el impacto sobre la Seguridad y Salud en el Trabajo en cambios internos y externos que se presenten en la entidad (Gestión del Cambio)</t>
  </si>
  <si>
    <t>Procedimiento sobre gestión del Cambio</t>
  </si>
  <si>
    <t>Decreto 1072 de 2015 articulo 2.2.4.6.26 y 2.2.4.6.30 numeral 7 .</t>
  </si>
  <si>
    <t>Incluir en la Tabla de Retención Documental el SG-SST</t>
  </si>
  <si>
    <t>Que la documentación del SGSST se encuentre en la tabla de retención documental</t>
  </si>
  <si>
    <t>El encargado del archivo realizó una encuesta para realizar las Tablas de Retención documental</t>
  </si>
  <si>
    <t>Decreto 1072 de 2015 artículo 2.2.4.6.12 y conservarlos según el articulo
2.2.4.6.13.</t>
  </si>
  <si>
    <t>Realizar de Examenes Periódicos Ocupacionales a los funcionarios</t>
  </si>
  <si>
    <t xml:space="preserve">Concepto Médico </t>
  </si>
  <si>
    <t>Se realizaron los examenes de Ingreso y retiros correspondientes</t>
  </si>
  <si>
    <t>Convenio IPS, Profesiograma, Decreto 2346 de 2007 y Programa de Medicina Preventiva del Trabajo</t>
  </si>
  <si>
    <t>Elaborar la caracterización de las condiciones de salud</t>
  </si>
  <si>
    <t>Encuesta de condiciones de Salud</t>
  </si>
  <si>
    <t>Se realizó la encuesta a través de google docs</t>
  </si>
  <si>
    <t xml:space="preserve">Condiciones de salud del personal </t>
  </si>
  <si>
    <t>Elaborar la descripción sociodemografica de los trabajadores</t>
  </si>
  <si>
    <t>Encuesta sociodemografica</t>
  </si>
  <si>
    <t>Formato con las información recolectada</t>
  </si>
  <si>
    <t>Elaborar e implementar el Sistema de Vigilancia Epidemiológica para desordenes musculoesqueléticos</t>
  </si>
  <si>
    <t>El Sistema de Vigilancia Epidemiologica para desornes musculoesqueléicos</t>
  </si>
  <si>
    <t>Elaboracion de puestos de trabajo</t>
  </si>
  <si>
    <t>Realizar la evaluación y análisis de las estadísticas sobre la salud de los trabajadores tanto de origen laboral como común.</t>
  </si>
  <si>
    <t>6 y 42</t>
  </si>
  <si>
    <t>Artículos 2.2.4.6.19,(20, 21 y 22) del decreto 1072 de 2015.</t>
  </si>
  <si>
    <t>Diseñar programa de estilo de vida saludable, incluyendo campañas específicas tendientes a la prevención y control, de la farmacodependencia, el alcoholismo y el tabaquismo, entre otros</t>
  </si>
  <si>
    <t>Registro de asistencia a las campañas estipuladas en la actividad</t>
  </si>
  <si>
    <t>Politica de prevención del consumo de alcohol, tabaco y otras sustancias psicoactivas</t>
  </si>
  <si>
    <t>Realizar registros de ausentismo por enfermedad común y cuando se presente por enfermedad laboral y accidentes de trabajo.</t>
  </si>
  <si>
    <t>Artículos 2.2.4.6.19,(20, 21 y 22) del decreto 1072 de 2015. Programa de Prevención y Promoción en Salud</t>
  </si>
  <si>
    <t>Realizan inspecciones sistemáticas a las instalaciones,  con la participación del COPASST.</t>
  </si>
  <si>
    <t>10, 11  y 12</t>
  </si>
  <si>
    <t>Formatos de inspecciones</t>
  </si>
  <si>
    <t>Desde el mes de agosto se realizaron inspecciones mensuales</t>
  </si>
  <si>
    <t>Programa de Inspecciones</t>
  </si>
  <si>
    <t>Realizar inspecciones de seguridad de extintores y redes contra incendio con participación del COPASST</t>
  </si>
  <si>
    <t>Realizar inspecciones de seguridad elementos de primeros auxilios con participación del COPASST</t>
  </si>
  <si>
    <t>Realizar inspecciones de seguridad señalización y demarcaciones con participación del COPASST</t>
  </si>
  <si>
    <t xml:space="preserve">Realizar inspecciones de elementos de protección personal. </t>
  </si>
  <si>
    <t>Vigilancia y control de plagas: Registro de fumigación</t>
  </si>
  <si>
    <t>Registro de fumigación</t>
  </si>
  <si>
    <t>Se realizò una por parte del coordinador administrativo</t>
  </si>
  <si>
    <t>Programa de higiene y Seguridad Industrial</t>
  </si>
  <si>
    <t xml:space="preserve"> Actualizar la Evaluación de vulnerabilidad</t>
  </si>
  <si>
    <t>Formato de analisis de amenazs y vulnerabilidad</t>
  </si>
  <si>
    <t>Se realizó el analisis</t>
  </si>
  <si>
    <t>Decreto 1072 de 2015 articulo 2.24.6.2 numeral 17,articulo 2.2.4.6.12 numeral 12,articulo 2.2.4.6.16 literal 3,4,articulo 2.2.4.6.20 numeral 10,articulo 2.2.4.6.21 numeral 11, articulo 2.2.4.6.25, articulo 2.2.4.6.28 numeral 4.</t>
  </si>
  <si>
    <t xml:space="preserve">Actualizar mapa de riesgo de la instalaciones donde se identifique areas y salidas de emergencias. </t>
  </si>
  <si>
    <t>Mapa de riesgos y saliida de emergencia</t>
  </si>
  <si>
    <t>Se relizó el mapa de emergencia</t>
  </si>
  <si>
    <t>Plan de emergencia</t>
  </si>
  <si>
    <t xml:space="preserve">Actualizar el plan de emergencia. </t>
  </si>
  <si>
    <t>Plan de Emergencia</t>
  </si>
  <si>
    <t>Se conformó la briga de emergencia y se elaboró el plan</t>
  </si>
  <si>
    <t xml:space="preserve"> Capacitar  a las Brigadas de Emergencias. </t>
  </si>
  <si>
    <t>Capacitaciones ejecutadas a la brigada de emergencia/Capacitaciones planeadas x 100</t>
  </si>
  <si>
    <t>Se realizó dos capacitaciones a la brigada</t>
  </si>
  <si>
    <t>Dotar a las  Brigadas de Emergencias.</t>
  </si>
  <si>
    <t>N</t>
  </si>
  <si>
    <t>Registro de entrega de dotaciones</t>
  </si>
  <si>
    <t>Realizar simulacros</t>
  </si>
  <si>
    <t>35 y 36</t>
  </si>
  <si>
    <t>No de simulacros realizados/No simulacros planeados x 100</t>
  </si>
  <si>
    <t>Se realizó un simulacro</t>
  </si>
  <si>
    <t>Realizar los analisis de puesto de Trabajo</t>
  </si>
  <si>
    <t>Registro de analisis de puesto de trabajo</t>
  </si>
  <si>
    <t>Reglamento de higiene y Seguridad Industtrial</t>
  </si>
  <si>
    <t>Realizar las mediciones higienicas</t>
  </si>
  <si>
    <t>Informe de resultados de las mediciones higienicas</t>
  </si>
  <si>
    <t>Aplicar la bateria de riesgo psicosocial</t>
  </si>
  <si>
    <t>Resultados de las evaluaciones</t>
  </si>
  <si>
    <t>Resolución 2646 de 2008</t>
  </si>
  <si>
    <t>Matriz de seguimiento reporte de actos y condiciones inseguras</t>
  </si>
  <si>
    <t>Formao de reporte de condiciones inseguras</t>
  </si>
  <si>
    <t xml:space="preserve">Diigenciar los indicadores de estructura, proceso y resultado del Sistema de Gestión de la Seguridad y Salud en el Trabajo. </t>
  </si>
  <si>
    <t>Formato de indicadores</t>
  </si>
  <si>
    <t xml:space="preserve">Revisión de la alta dirección </t>
  </si>
  <si>
    <t>Formato informe de la alta dirección</t>
  </si>
  <si>
    <t>Decreto 1072 de 2015 articulos 2.2.4.6.4, capitulo VI, articulos 2.2.4.6.29 al 2.2.4.6.32</t>
  </si>
  <si>
    <t>Seguimiento a programas sgsst</t>
  </si>
  <si>
    <t>Seguimiento ausentismo laboral</t>
  </si>
  <si>
    <t>Imprimir acta de asignación de responsabilidades y entregarsela a cada responsable para su respectiva firma</t>
  </si>
  <si>
    <t>Acta de asignación de responsabes firmadas</t>
  </si>
  <si>
    <t>Socializar el acta de responsabilidades a todos los participantes.</t>
  </si>
  <si>
    <t>Registro de socialización</t>
  </si>
  <si>
    <t>Verificar el % de cumplimiento del programa de capacitaciones 2019</t>
  </si>
  <si>
    <t>(Capacitaciones ejecutadas/Capacitacioes Planeadas)x100</t>
  </si>
  <si>
    <t>Programar y ejecutar inducción a todo el personal en  seguridad y salud en el trabajo</t>
  </si>
  <si>
    <t>(No de Personas Contratadas con Inducción/No. De Personas Contratadas) x 100</t>
  </si>
  <si>
    <t>Revisión anual de la politica de seguridad y salud en el trabajo y Socializarla</t>
  </si>
  <si>
    <t>Politica actualizada</t>
  </si>
  <si>
    <t>Imprimir plan de trabajo año 2019  y entregarselo al Gerente para su respectiva firma.</t>
  </si>
  <si>
    <t>Formato Pla de Trabajo Anual SGSST</t>
  </si>
  <si>
    <t>Se  realizó el mismo</t>
  </si>
  <si>
    <t>Decreto 1072 de 2015</t>
  </si>
  <si>
    <t>Programar reunión de rendición de cuentas con los responsables</t>
  </si>
  <si>
    <t>Informe de Rendición de cuenta de cada responsabe</t>
  </si>
  <si>
    <t>Que los contratistas que faltan diligencien la encuesta de perfil sociodemografico</t>
  </si>
  <si>
    <t>(No de Contratistas y/o Trabajadores que diligenciaron la encuesta/No total de contratistas y/o Trabajadores)x100</t>
  </si>
  <si>
    <t>Actividades de Promoción y Prevención</t>
  </si>
  <si>
    <t>(No de Actividades Ejecutadas/No de Actividades Planeadas)x100</t>
  </si>
  <si>
    <t>Programa de Medicina Preventiva y del Trabajo</t>
  </si>
  <si>
    <t>Que los contratistas y/o trabajadores diligencien la encuesta de Condiciones de Salud</t>
  </si>
  <si>
    <t>Una vez se renueve el contrato solicitar a los contratistas el concepto médico ocupacional, en cumplimiento del Decreto 723 de 2013 y resoluciòn 2346 de 2007</t>
  </si>
  <si>
    <t>(No de contratistas con Examen Medico Ocupacional Vigente/Total de Contratistas)x100</t>
  </si>
  <si>
    <t>Programa de Medicina Preventiva y del Trabajo. Decreto 723 de 2013 y Resoluciòn 2345 de 2007</t>
  </si>
  <si>
    <t>Informar al médico de la IPS los examenes que se les deben aplicar a los funcionarios</t>
  </si>
  <si>
    <t>Formato de examenes medicos ocupaconales de acuerdo al perfil de cargo y profesiograma</t>
  </si>
  <si>
    <t>Se realizó convenio con la IPS</t>
  </si>
  <si>
    <t>Solicitar a la IPS que realizará los examenes médicos acta en que conste la custodia de las historias clinicas, en cumplimiento de la resolución 2346 de 2007</t>
  </si>
  <si>
    <t>19 y 57</t>
  </si>
  <si>
    <t>Acta de custodia de las historias clinicas</t>
  </si>
  <si>
    <t>Realizar la campañas de Salud, promoviendo estilos de vida saludable</t>
  </si>
  <si>
    <t>20 y 24</t>
  </si>
  <si>
    <t>Medir la tasa de incidencia y de prevalencia por AT para el periodo 2019</t>
  </si>
  <si>
    <t>Caracterizar el ausentismo año 2019 por concepto de AT</t>
  </si>
  <si>
    <t xml:space="preserve">Realizar auditoría al SG SST en siguiente vigencia. </t>
  </si>
  <si>
    <t>Informe de Auditoría</t>
  </si>
  <si>
    <t>$70.000 / hora</t>
  </si>
  <si>
    <t>Procedimiento de Auditoría Interna</t>
  </si>
  <si>
    <t>Realizar seguimiento a la ejecución de las acciones correctivas o preventivas que se levantaron a partir de la implementación del SG-SST</t>
  </si>
  <si>
    <t>Formato de reporte  y seguimiento de acciones Correctivas, preventivas y de mejora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</si>
</sst>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\ #,##0;[Red]\-&quot;$&quot;\ #,##0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&quot;$&quot;\ #,##0"/>
    <numFmt numFmtId="169" formatCode="&quot;$&quot;\ #,##0,,"/>
    <numFmt numFmtId="170" formatCode="_(&quot;$&quot;\ * #,##0_);_(&quot;$&quot;\ * \(#,##0\);_(&quot;$&quot;\ * &quot;-&quot;??_);_(@_)"/>
    <numFmt numFmtId="171" formatCode="_(* #,##0_);_(* \(#,##0\);_(* &quot;-&quot;??_);_(@_)"/>
    <numFmt numFmtId="172" formatCode="0.0%"/>
    <numFmt numFmtId="173" formatCode="[$$-240A]#,##0;\-[$$-240A]#,##0"/>
  </numFmts>
  <fonts count="3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0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sz val="8"/>
      <color theme="1"/>
      <name val="Arial Narrow"/>
      <family val="2"/>
    </font>
    <font>
      <sz val="12"/>
      <color theme="1"/>
      <name val="Arial Narrow"/>
      <family val="2"/>
    </font>
    <font>
      <sz val="10"/>
      <color theme="1"/>
      <name val="Calibri"/>
      <family val="2"/>
      <scheme val="minor"/>
    </font>
    <font>
      <sz val="8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0"/>
      <name val="Arial Narrow"/>
      <family val="2"/>
    </font>
    <font>
      <b/>
      <sz val="7"/>
      <name val="Arial Narrow"/>
      <family val="2"/>
    </font>
    <font>
      <sz val="7"/>
      <color theme="1"/>
      <name val="Arial Narrow"/>
      <family val="2"/>
    </font>
    <font>
      <sz val="9"/>
      <color rgb="FF000000"/>
      <name val="Arial Narrow"/>
      <family val="2"/>
    </font>
    <font>
      <sz val="9"/>
      <color theme="1"/>
      <name val="Calibri"/>
      <family val="2"/>
      <scheme val="minor"/>
    </font>
    <font>
      <sz val="9"/>
      <color rgb="FFFF0000"/>
      <name val="Arial Narrow"/>
      <family val="2"/>
    </font>
    <font>
      <sz val="11"/>
      <name val="Arial Narrow"/>
      <family val="2"/>
    </font>
    <font>
      <sz val="10"/>
      <color rgb="FF000000"/>
      <name val="Arial Narrow"/>
      <family val="2"/>
    </font>
    <font>
      <sz val="9"/>
      <color theme="0"/>
      <name val="Arial Narrow"/>
      <family val="2"/>
    </font>
    <font>
      <sz val="10"/>
      <name val="Arial Narrow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D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70C0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1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</cellStyleXfs>
  <cellXfs count="665">
    <xf numFmtId="0" fontId="0" fillId="0" borderId="0" xfId="0"/>
    <xf numFmtId="0" fontId="13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0" fillId="0" borderId="0" xfId="0" applyBorder="1" applyAlignment="1"/>
    <xf numFmtId="0" fontId="15" fillId="5" borderId="27" xfId="0" applyFont="1" applyFill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/>
    <xf numFmtId="0" fontId="8" fillId="0" borderId="0" xfId="0" applyFont="1" applyBorder="1" applyAlignment="1"/>
    <xf numFmtId="0" fontId="7" fillId="0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6" fillId="0" borderId="0" xfId="0" applyFont="1" applyBorder="1" applyAlignment="1"/>
    <xf numFmtId="0" fontId="11" fillId="4" borderId="34" xfId="0" applyFont="1" applyFill="1" applyBorder="1" applyAlignment="1">
      <alignment horizontal="center" vertical="center"/>
    </xf>
    <xf numFmtId="0" fontId="12" fillId="5" borderId="38" xfId="0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8" fillId="0" borderId="40" xfId="0" applyFont="1" applyBorder="1" applyAlignment="1">
      <alignment horizontal="left" vertical="center" wrapText="1"/>
    </xf>
    <xf numFmtId="0" fontId="13" fillId="0" borderId="40" xfId="0" applyFont="1" applyFill="1" applyBorder="1" applyAlignment="1">
      <alignment horizontal="center" vertical="center"/>
    </xf>
    <xf numFmtId="0" fontId="8" fillId="0" borderId="40" xfId="0" applyFont="1" applyBorder="1" applyAlignment="1">
      <alignment vertical="center" wrapText="1"/>
    </xf>
    <xf numFmtId="0" fontId="6" fillId="0" borderId="40" xfId="0" applyFont="1" applyBorder="1"/>
    <xf numFmtId="0" fontId="8" fillId="0" borderId="1" xfId="0" applyFont="1" applyFill="1" applyBorder="1" applyAlignment="1">
      <alignment horizontal="center" vertical="center"/>
    </xf>
    <xf numFmtId="10" fontId="8" fillId="0" borderId="1" xfId="0" applyNumberFormat="1" applyFont="1" applyBorder="1" applyAlignment="1">
      <alignment horizontal="left" vertical="center" wrapText="1"/>
    </xf>
    <xf numFmtId="0" fontId="6" fillId="0" borderId="1" xfId="0" applyFont="1" applyBorder="1"/>
    <xf numFmtId="0" fontId="6" fillId="0" borderId="1" xfId="0" applyFont="1" applyFill="1" applyBorder="1"/>
    <xf numFmtId="10" fontId="8" fillId="0" borderId="1" xfId="0" applyNumberFormat="1" applyFont="1" applyBorder="1" applyAlignment="1">
      <alignment horizontal="center" vertical="center" wrapText="1"/>
    </xf>
    <xf numFmtId="9" fontId="6" fillId="0" borderId="1" xfId="0" applyNumberFormat="1" applyFont="1" applyBorder="1"/>
    <xf numFmtId="10" fontId="8" fillId="0" borderId="1" xfId="0" applyNumberFormat="1" applyFont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 wrapText="1"/>
    </xf>
    <xf numFmtId="9" fontId="8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6" fillId="0" borderId="0" xfId="0" applyFont="1" applyAlignment="1">
      <alignment horizontal="left"/>
    </xf>
    <xf numFmtId="0" fontId="8" fillId="0" borderId="0" xfId="0" applyFont="1" applyAlignment="1"/>
    <xf numFmtId="0" fontId="8" fillId="0" borderId="0" xfId="0" applyFont="1"/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/>
    <xf numFmtId="0" fontId="21" fillId="0" borderId="0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left"/>
    </xf>
    <xf numFmtId="0" fontId="22" fillId="5" borderId="38" xfId="0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1" fillId="0" borderId="0" xfId="0" applyFont="1"/>
    <xf numFmtId="9" fontId="11" fillId="0" borderId="0" xfId="0" applyNumberFormat="1" applyFont="1"/>
    <xf numFmtId="0" fontId="8" fillId="0" borderId="1" xfId="0" applyFont="1" applyBorder="1" applyAlignment="1">
      <alignment horizontal="center" vertical="center"/>
    </xf>
    <xf numFmtId="9" fontId="8" fillId="0" borderId="0" xfId="0" applyNumberFormat="1" applyFont="1"/>
    <xf numFmtId="0" fontId="8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8" fillId="0" borderId="0" xfId="0" applyFont="1" applyFill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/>
    </xf>
    <xf numFmtId="0" fontId="9" fillId="0" borderId="41" xfId="0" applyFont="1" applyFill="1" applyBorder="1" applyAlignment="1">
      <alignment horizontal="center" vertical="center"/>
    </xf>
    <xf numFmtId="9" fontId="8" fillId="0" borderId="40" xfId="0" applyNumberFormat="1" applyFont="1" applyBorder="1" applyAlignment="1">
      <alignment horizontal="center" vertical="center"/>
    </xf>
    <xf numFmtId="170" fontId="8" fillId="0" borderId="40" xfId="18" applyNumberFormat="1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9" fontId="6" fillId="0" borderId="40" xfId="0" applyNumberFormat="1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" fontId="8" fillId="0" borderId="1" xfId="16" applyNumberFormat="1" applyFont="1" applyBorder="1" applyAlignment="1">
      <alignment horizontal="center" vertical="center" wrapText="1"/>
    </xf>
    <xf numFmtId="170" fontId="8" fillId="0" borderId="1" xfId="18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/>
    <xf numFmtId="0" fontId="23" fillId="0" borderId="40" xfId="0" applyFont="1" applyFill="1" applyBorder="1" applyAlignment="1">
      <alignment horizontal="center" vertical="center" wrapText="1"/>
    </xf>
    <xf numFmtId="9" fontId="6" fillId="0" borderId="40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2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9" fontId="6" fillId="0" borderId="0" xfId="13" applyFont="1" applyBorder="1"/>
    <xf numFmtId="9" fontId="6" fillId="0" borderId="0" xfId="13" applyFont="1" applyBorder="1" applyAlignment="1"/>
    <xf numFmtId="9" fontId="8" fillId="0" borderId="1" xfId="13" applyFont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9" fontId="6" fillId="0" borderId="0" xfId="13" applyFont="1"/>
    <xf numFmtId="0" fontId="6" fillId="0" borderId="0" xfId="0" applyFont="1" applyAlignment="1">
      <alignment horizontal="center" vertical="center"/>
    </xf>
    <xf numFmtId="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3" fillId="3" borderId="40" xfId="0" applyFont="1" applyFill="1" applyBorder="1" applyAlignment="1">
      <alignment horizontal="center" vertical="center"/>
    </xf>
    <xf numFmtId="164" fontId="14" fillId="0" borderId="1" xfId="17" applyFont="1" applyFill="1" applyBorder="1" applyAlignment="1">
      <alignment vertical="center"/>
    </xf>
    <xf numFmtId="164" fontId="14" fillId="0" borderId="40" xfId="17" applyFont="1" applyFill="1" applyBorder="1" applyAlignment="1">
      <alignment vertical="center"/>
    </xf>
    <xf numFmtId="164" fontId="14" fillId="0" borderId="1" xfId="17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justify" vertical="center" wrapText="1"/>
    </xf>
    <xf numFmtId="0" fontId="15" fillId="0" borderId="40" xfId="0" applyFont="1" applyBorder="1" applyAlignment="1">
      <alignment horizontal="center" vertical="center" wrapText="1"/>
    </xf>
    <xf numFmtId="9" fontId="0" fillId="0" borderId="1" xfId="13" applyFont="1" applyBorder="1" applyAlignment="1">
      <alignment horizontal="center"/>
    </xf>
    <xf numFmtId="9" fontId="8" fillId="0" borderId="1" xfId="0" applyNumberFormat="1" applyFont="1" applyBorder="1" applyAlignment="1">
      <alignment horizontal="center" vertical="center" wrapText="1"/>
    </xf>
    <xf numFmtId="9" fontId="6" fillId="0" borderId="40" xfId="13" applyNumberFormat="1" applyFont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9" fontId="3" fillId="0" borderId="40" xfId="13" applyNumberFormat="1" applyFont="1" applyBorder="1" applyAlignment="1">
      <alignment horizontal="center" vertical="center"/>
    </xf>
    <xf numFmtId="9" fontId="11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9" fontId="6" fillId="0" borderId="4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9" fontId="6" fillId="0" borderId="40" xfId="0" applyNumberFormat="1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12" fillId="5" borderId="46" xfId="0" applyFont="1" applyFill="1" applyBorder="1" applyAlignment="1">
      <alignment horizontal="center" vertical="center"/>
    </xf>
    <xf numFmtId="0" fontId="12" fillId="5" borderId="47" xfId="0" applyFont="1" applyFill="1" applyBorder="1" applyAlignment="1">
      <alignment horizontal="center" vertical="center"/>
    </xf>
    <xf numFmtId="0" fontId="12" fillId="5" borderId="48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42" xfId="0" applyFont="1" applyBorder="1" applyAlignment="1">
      <alignment horizontal="right" vertical="center"/>
    </xf>
    <xf numFmtId="0" fontId="11" fillId="2" borderId="43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8" fillId="0" borderId="34" xfId="0" applyFont="1" applyBorder="1" applyAlignment="1">
      <alignment horizontal="right" vertical="center"/>
    </xf>
    <xf numFmtId="0" fontId="8" fillId="6" borderId="38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right" vertical="center"/>
    </xf>
    <xf numFmtId="0" fontId="8" fillId="0" borderId="34" xfId="0" applyFont="1" applyFill="1" applyBorder="1" applyAlignment="1">
      <alignment horizontal="right" vertical="center"/>
    </xf>
    <xf numFmtId="0" fontId="17" fillId="0" borderId="43" xfId="0" applyFont="1" applyFill="1" applyBorder="1" applyAlignment="1">
      <alignment horizontal="center" vertical="center"/>
    </xf>
    <xf numFmtId="0" fontId="17" fillId="2" borderId="43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right" vertical="center"/>
    </xf>
    <xf numFmtId="0" fontId="11" fillId="0" borderId="34" xfId="0" applyFont="1" applyBorder="1" applyAlignment="1">
      <alignment horizontal="right" vertical="center"/>
    </xf>
    <xf numFmtId="0" fontId="8" fillId="3" borderId="38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/>
    </xf>
    <xf numFmtId="0" fontId="11" fillId="0" borderId="58" xfId="0" applyFont="1" applyBorder="1" applyAlignment="1">
      <alignment horizontal="right" vertical="center"/>
    </xf>
    <xf numFmtId="0" fontId="8" fillId="0" borderId="59" xfId="0" applyFont="1" applyFill="1" applyBorder="1" applyAlignment="1">
      <alignment horizontal="right" vertical="center"/>
    </xf>
    <xf numFmtId="0" fontId="22" fillId="5" borderId="46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/>
    </xf>
    <xf numFmtId="0" fontId="22" fillId="5" borderId="48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8" fillId="6" borderId="26" xfId="0" applyFont="1" applyFill="1" applyBorder="1" applyAlignment="1">
      <alignment horizontal="center" vertical="center"/>
    </xf>
    <xf numFmtId="0" fontId="17" fillId="0" borderId="42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/>
    </xf>
    <xf numFmtId="0" fontId="11" fillId="0" borderId="58" xfId="0" applyFont="1" applyFill="1" applyBorder="1" applyAlignment="1">
      <alignment horizontal="center" vertical="center"/>
    </xf>
    <xf numFmtId="0" fontId="11" fillId="2" borderId="56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8" fillId="6" borderId="45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5" fillId="5" borderId="46" xfId="0" applyFont="1" applyFill="1" applyBorder="1" applyAlignment="1">
      <alignment horizontal="center" vertical="center" wrapText="1"/>
    </xf>
    <xf numFmtId="0" fontId="15" fillId="5" borderId="47" xfId="0" applyFont="1" applyFill="1" applyBorder="1" applyAlignment="1">
      <alignment horizontal="center" vertical="center" wrapText="1"/>
    </xf>
    <xf numFmtId="0" fontId="15" fillId="5" borderId="48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9" fontId="8" fillId="0" borderId="14" xfId="0" applyNumberFormat="1" applyFont="1" applyFill="1" applyBorder="1" applyAlignment="1">
      <alignment horizontal="center" vertical="center" wrapText="1"/>
    </xf>
    <xf numFmtId="9" fontId="6" fillId="0" borderId="14" xfId="0" applyNumberFormat="1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1" fillId="4" borderId="54" xfId="0" applyFont="1" applyFill="1" applyBorder="1" applyAlignment="1">
      <alignment horizontal="center" vertical="center"/>
    </xf>
    <xf numFmtId="0" fontId="8" fillId="5" borderId="27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11" fillId="4" borderId="34" xfId="0" applyFont="1" applyFill="1" applyBorder="1" applyAlignment="1">
      <alignment vertical="center"/>
    </xf>
    <xf numFmtId="0" fontId="15" fillId="0" borderId="4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 wrapText="1"/>
    </xf>
    <xf numFmtId="9" fontId="14" fillId="0" borderId="40" xfId="0" applyNumberFormat="1" applyFont="1" applyBorder="1" applyAlignment="1">
      <alignment horizontal="center" vertical="center"/>
    </xf>
    <xf numFmtId="170" fontId="14" fillId="0" borderId="40" xfId="18" applyNumberFormat="1" applyFont="1" applyBorder="1" applyAlignment="1">
      <alignment horizontal="center" vertical="center"/>
    </xf>
    <xf numFmtId="166" fontId="14" fillId="3" borderId="41" xfId="18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/>
    </xf>
    <xf numFmtId="9" fontId="6" fillId="0" borderId="17" xfId="0" applyNumberFormat="1" applyFont="1" applyFill="1" applyBorder="1" applyAlignment="1">
      <alignment horizontal="center" vertical="center" wrapText="1"/>
    </xf>
    <xf numFmtId="0" fontId="6" fillId="7" borderId="5" xfId="0" applyFont="1" applyFill="1" applyBorder="1"/>
    <xf numFmtId="0" fontId="6" fillId="7" borderId="6" xfId="0" applyFont="1" applyFill="1" applyBorder="1"/>
    <xf numFmtId="9" fontId="6" fillId="7" borderId="6" xfId="0" applyNumberFormat="1" applyFont="1" applyFill="1" applyBorder="1" applyAlignment="1">
      <alignment horizontal="center"/>
    </xf>
    <xf numFmtId="0" fontId="6" fillId="7" borderId="7" xfId="0" applyFont="1" applyFill="1" applyBorder="1"/>
    <xf numFmtId="0" fontId="6" fillId="7" borderId="16" xfId="0" applyFont="1" applyFill="1" applyBorder="1"/>
    <xf numFmtId="0" fontId="6" fillId="7" borderId="0" xfId="0" applyFont="1" applyFill="1" applyBorder="1"/>
    <xf numFmtId="0" fontId="6" fillId="7" borderId="1" xfId="0" applyFont="1" applyFill="1" applyBorder="1" applyAlignment="1">
      <alignment vertical="center"/>
    </xf>
    <xf numFmtId="9" fontId="6" fillId="7" borderId="1" xfId="0" applyNumberFormat="1" applyFont="1" applyFill="1" applyBorder="1" applyAlignment="1">
      <alignment horizontal="center"/>
    </xf>
    <xf numFmtId="0" fontId="6" fillId="7" borderId="18" xfId="0" applyFont="1" applyFill="1" applyBorder="1"/>
    <xf numFmtId="0" fontId="6" fillId="7" borderId="8" xfId="0" applyFont="1" applyFill="1" applyBorder="1"/>
    <xf numFmtId="0" fontId="6" fillId="7" borderId="9" xfId="0" applyFont="1" applyFill="1" applyBorder="1"/>
    <xf numFmtId="0" fontId="6" fillId="7" borderId="10" xfId="0" applyFont="1" applyFill="1" applyBorder="1"/>
    <xf numFmtId="0" fontId="8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center" vertical="center" wrapText="1"/>
    </xf>
    <xf numFmtId="0" fontId="11" fillId="0" borderId="61" xfId="0" applyFont="1" applyFill="1" applyBorder="1" applyAlignment="1">
      <alignment horizontal="center" vertical="center"/>
    </xf>
    <xf numFmtId="0" fontId="14" fillId="0" borderId="66" xfId="0" applyFont="1" applyFill="1" applyBorder="1" applyAlignment="1">
      <alignment horizontal="center" vertical="center"/>
    </xf>
    <xf numFmtId="0" fontId="0" fillId="0" borderId="17" xfId="0" applyBorder="1"/>
    <xf numFmtId="0" fontId="0" fillId="2" borderId="17" xfId="0" applyFill="1" applyBorder="1"/>
    <xf numFmtId="0" fontId="0" fillId="0" borderId="57" xfId="0" applyBorder="1"/>
    <xf numFmtId="0" fontId="8" fillId="0" borderId="0" xfId="0" applyFont="1" applyFill="1" applyBorder="1" applyAlignment="1">
      <alignment horizontal="center" vertical="top" wrapText="1"/>
    </xf>
    <xf numFmtId="9" fontId="6" fillId="0" borderId="61" xfId="0" applyNumberFormat="1" applyFont="1" applyFill="1" applyBorder="1" applyAlignment="1">
      <alignment horizontal="center" vertical="center"/>
    </xf>
    <xf numFmtId="9" fontId="6" fillId="0" borderId="17" xfId="0" applyNumberFormat="1" applyFont="1" applyFill="1" applyBorder="1" applyAlignment="1">
      <alignment horizontal="center" vertical="center"/>
    </xf>
    <xf numFmtId="9" fontId="6" fillId="0" borderId="57" xfId="0" applyNumberFormat="1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center" vertical="center" wrapText="1"/>
    </xf>
    <xf numFmtId="0" fontId="8" fillId="7" borderId="5" xfId="0" applyFont="1" applyFill="1" applyBorder="1"/>
    <xf numFmtId="0" fontId="8" fillId="7" borderId="6" xfId="0" applyFont="1" applyFill="1" applyBorder="1"/>
    <xf numFmtId="0" fontId="6" fillId="7" borderId="6" xfId="0" applyFont="1" applyFill="1" applyBorder="1" applyAlignment="1">
      <alignment vertical="center"/>
    </xf>
    <xf numFmtId="9" fontId="0" fillId="7" borderId="6" xfId="0" applyNumberFormat="1" applyFill="1" applyBorder="1" applyAlignment="1">
      <alignment horizontal="center"/>
    </xf>
    <xf numFmtId="9" fontId="6" fillId="7" borderId="6" xfId="0" applyNumberFormat="1" applyFont="1" applyFill="1" applyBorder="1" applyAlignment="1">
      <alignment horizontal="center" vertical="center"/>
    </xf>
    <xf numFmtId="0" fontId="6" fillId="7" borderId="0" xfId="0" applyFont="1" applyFill="1" applyBorder="1" applyAlignment="1">
      <alignment vertical="center"/>
    </xf>
    <xf numFmtId="9" fontId="0" fillId="7" borderId="0" xfId="13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vertical="center"/>
    </xf>
    <xf numFmtId="0" fontId="6" fillId="7" borderId="9" xfId="0" applyFont="1" applyFill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9" fontId="3" fillId="7" borderId="63" xfId="0" applyNumberFormat="1" applyFont="1" applyFill="1" applyBorder="1" applyAlignment="1">
      <alignment horizontal="center" vertical="center"/>
    </xf>
    <xf numFmtId="9" fontId="6" fillId="7" borderId="1" xfId="0" applyNumberFormat="1" applyFont="1" applyFill="1" applyBorder="1" applyAlignment="1">
      <alignment vertical="center"/>
    </xf>
    <xf numFmtId="0" fontId="8" fillId="7" borderId="5" xfId="0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left" vertical="center" wrapText="1"/>
    </xf>
    <xf numFmtId="0" fontId="8" fillId="7" borderId="6" xfId="0" applyFont="1" applyFill="1" applyBorder="1" applyAlignment="1">
      <alignment horizontal="center" vertical="center" wrapText="1"/>
    </xf>
    <xf numFmtId="9" fontId="11" fillId="7" borderId="6" xfId="0" applyNumberFormat="1" applyFont="1" applyFill="1" applyBorder="1" applyAlignment="1">
      <alignment horizontal="center" vertical="center"/>
    </xf>
    <xf numFmtId="169" fontId="11" fillId="7" borderId="6" xfId="0" applyNumberFormat="1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 wrapText="1"/>
    </xf>
    <xf numFmtId="9" fontId="11" fillId="7" borderId="43" xfId="0" applyNumberFormat="1" applyFont="1" applyFill="1" applyBorder="1" applyAlignment="1">
      <alignment horizontal="center"/>
    </xf>
    <xf numFmtId="0" fontId="11" fillId="7" borderId="7" xfId="0" applyFont="1" applyFill="1" applyBorder="1"/>
    <xf numFmtId="0" fontId="8" fillId="7" borderId="16" xfId="0" applyFont="1" applyFill="1" applyBorder="1"/>
    <xf numFmtId="0" fontId="8" fillId="7" borderId="0" xfId="0" applyFont="1" applyFill="1" applyBorder="1" applyAlignment="1">
      <alignment vertical="center"/>
    </xf>
    <xf numFmtId="0" fontId="8" fillId="7" borderId="0" xfId="0" applyFont="1" applyFill="1" applyBorder="1" applyAlignment="1">
      <alignment horizontal="left"/>
    </xf>
    <xf numFmtId="0" fontId="8" fillId="7" borderId="0" xfId="0" applyFont="1" applyFill="1" applyBorder="1"/>
    <xf numFmtId="0" fontId="8" fillId="7" borderId="18" xfId="0" applyFont="1" applyFill="1" applyBorder="1"/>
    <xf numFmtId="0" fontId="8" fillId="7" borderId="8" xfId="0" applyFont="1" applyFill="1" applyBorder="1"/>
    <xf numFmtId="0" fontId="8" fillId="7" borderId="9" xfId="0" applyFont="1" applyFill="1" applyBorder="1" applyAlignment="1">
      <alignment vertical="center"/>
    </xf>
    <xf numFmtId="0" fontId="8" fillId="7" borderId="9" xfId="0" applyFont="1" applyFill="1" applyBorder="1" applyAlignment="1">
      <alignment horizontal="left"/>
    </xf>
    <xf numFmtId="0" fontId="8" fillId="7" borderId="9" xfId="0" applyFont="1" applyFill="1" applyBorder="1"/>
    <xf numFmtId="0" fontId="8" fillId="7" borderId="10" xfId="0" applyFont="1" applyFill="1" applyBorder="1"/>
    <xf numFmtId="0" fontId="8" fillId="0" borderId="17" xfId="0" applyFont="1" applyBorder="1" applyAlignment="1">
      <alignment horizontal="center" vertical="center"/>
    </xf>
    <xf numFmtId="0" fontId="14" fillId="0" borderId="66" xfId="0" applyFont="1" applyFill="1" applyBorder="1" applyAlignment="1">
      <alignment horizontal="center" vertical="center" wrapText="1"/>
    </xf>
    <xf numFmtId="166" fontId="14" fillId="3" borderId="66" xfId="18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 wrapText="1"/>
    </xf>
    <xf numFmtId="9" fontId="6" fillId="0" borderId="17" xfId="13" applyNumberFormat="1" applyFont="1" applyBorder="1" applyAlignment="1">
      <alignment horizontal="center" vertical="center"/>
    </xf>
    <xf numFmtId="172" fontId="6" fillId="0" borderId="17" xfId="13" applyNumberFormat="1" applyFont="1" applyBorder="1" applyAlignment="1">
      <alignment horizontal="center" vertical="center"/>
    </xf>
    <xf numFmtId="10" fontId="6" fillId="0" borderId="17" xfId="0" applyNumberFormat="1" applyFont="1" applyFill="1" applyBorder="1" applyAlignment="1">
      <alignment horizontal="center" vertical="center"/>
    </xf>
    <xf numFmtId="10" fontId="6" fillId="0" borderId="17" xfId="13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0" borderId="1" xfId="0" applyFont="1" applyBorder="1"/>
    <xf numFmtId="0" fontId="8" fillId="6" borderId="1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9" fontId="8" fillId="0" borderId="40" xfId="0" applyNumberFormat="1" applyFont="1" applyFill="1" applyBorder="1" applyAlignment="1">
      <alignment horizontal="center" vertical="center" wrapText="1"/>
    </xf>
    <xf numFmtId="171" fontId="8" fillId="0" borderId="40" xfId="16" applyNumberFormat="1" applyFont="1" applyFill="1" applyBorder="1" applyAlignment="1">
      <alignment horizontal="center" vertical="center" wrapText="1"/>
    </xf>
    <xf numFmtId="9" fontId="8" fillId="0" borderId="1" xfId="0" applyNumberFormat="1" applyFont="1" applyFill="1" applyBorder="1" applyAlignment="1">
      <alignment horizontal="center" vertical="center" wrapText="1"/>
    </xf>
    <xf numFmtId="171" fontId="24" fillId="0" borderId="40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1" fontId="24" fillId="0" borderId="17" xfId="0" applyNumberFormat="1" applyFont="1" applyFill="1" applyBorder="1" applyAlignment="1">
      <alignment horizontal="center" vertical="center" wrapText="1"/>
    </xf>
    <xf numFmtId="171" fontId="8" fillId="0" borderId="17" xfId="16" applyNumberFormat="1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/>
    </xf>
    <xf numFmtId="0" fontId="6" fillId="7" borderId="16" xfId="0" applyFont="1" applyFill="1" applyBorder="1" applyAlignment="1">
      <alignment horizontal="center"/>
    </xf>
    <xf numFmtId="9" fontId="6" fillId="7" borderId="1" xfId="0" applyNumberFormat="1" applyFont="1" applyFill="1" applyBorder="1"/>
    <xf numFmtId="0" fontId="6" fillId="7" borderId="8" xfId="0" applyFont="1" applyFill="1" applyBorder="1" applyAlignment="1">
      <alignment horizontal="center"/>
    </xf>
    <xf numFmtId="9" fontId="8" fillId="0" borderId="14" xfId="13" applyFont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 vertical="center" wrapText="1"/>
    </xf>
    <xf numFmtId="9" fontId="6" fillId="0" borderId="14" xfId="0" applyNumberFormat="1" applyFont="1" applyBorder="1" applyAlignment="1">
      <alignment horizontal="center" vertical="center"/>
    </xf>
    <xf numFmtId="0" fontId="15" fillId="0" borderId="14" xfId="0" applyFont="1" applyBorder="1" applyAlignment="1">
      <alignment horizontal="justify" vertical="center" wrapText="1"/>
    </xf>
    <xf numFmtId="1" fontId="6" fillId="7" borderId="6" xfId="0" applyNumberFormat="1" applyFont="1" applyFill="1" applyBorder="1"/>
    <xf numFmtId="9" fontId="6" fillId="7" borderId="6" xfId="13" applyFont="1" applyFill="1" applyBorder="1"/>
    <xf numFmtId="9" fontId="6" fillId="7" borderId="6" xfId="0" applyNumberFormat="1" applyFont="1" applyFill="1" applyBorder="1"/>
    <xf numFmtId="1" fontId="6" fillId="7" borderId="0" xfId="0" applyNumberFormat="1" applyFont="1" applyFill="1" applyBorder="1"/>
    <xf numFmtId="9" fontId="6" fillId="7" borderId="0" xfId="13" applyFont="1" applyFill="1" applyBorder="1"/>
    <xf numFmtId="9" fontId="6" fillId="7" borderId="9" xfId="13" applyFont="1" applyFill="1" applyBorder="1"/>
    <xf numFmtId="0" fontId="8" fillId="2" borderId="4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13" fillId="2" borderId="40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6" fillId="2" borderId="1" xfId="0" applyFont="1" applyFill="1" applyBorder="1"/>
    <xf numFmtId="0" fontId="8" fillId="0" borderId="59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6" fillId="0" borderId="14" xfId="0" applyFont="1" applyBorder="1"/>
    <xf numFmtId="0" fontId="14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9" fontId="14" fillId="0" borderId="14" xfId="0" applyNumberFormat="1" applyFont="1" applyBorder="1" applyAlignment="1">
      <alignment horizontal="center" vertical="center"/>
    </xf>
    <xf numFmtId="170" fontId="14" fillId="0" borderId="14" xfId="18" applyNumberFormat="1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9" fontId="6" fillId="0" borderId="14" xfId="0" applyNumberFormat="1" applyFont="1" applyFill="1" applyBorder="1" applyAlignment="1">
      <alignment horizontal="center" vertical="center" wrapText="1"/>
    </xf>
    <xf numFmtId="1" fontId="8" fillId="0" borderId="14" xfId="16" applyNumberFormat="1" applyFont="1" applyBorder="1" applyAlignment="1">
      <alignment horizontal="center" vertical="center" wrapText="1"/>
    </xf>
    <xf numFmtId="9" fontId="8" fillId="0" borderId="14" xfId="0" applyNumberFormat="1" applyFont="1" applyBorder="1" applyAlignment="1">
      <alignment horizontal="center" vertical="center"/>
    </xf>
    <xf numFmtId="170" fontId="8" fillId="0" borderId="14" xfId="18" applyNumberFormat="1" applyFont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9" fontId="6" fillId="0" borderId="17" xfId="0" applyNumberFormat="1" applyFont="1" applyBorder="1" applyAlignment="1">
      <alignment horizontal="center" vertical="center" wrapText="1"/>
    </xf>
    <xf numFmtId="0" fontId="6" fillId="7" borderId="6" xfId="0" applyFont="1" applyFill="1" applyBorder="1" applyAlignment="1">
      <alignment horizontal="left"/>
    </xf>
    <xf numFmtId="164" fontId="6" fillId="7" borderId="6" xfId="17" applyFont="1" applyFill="1" applyBorder="1"/>
    <xf numFmtId="0" fontId="8" fillId="7" borderId="6" xfId="0" applyFont="1" applyFill="1" applyBorder="1" applyAlignment="1"/>
    <xf numFmtId="9" fontId="3" fillId="7" borderId="6" xfId="0" applyNumberFormat="1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left"/>
    </xf>
    <xf numFmtId="164" fontId="6" fillId="7" borderId="0" xfId="17" applyFont="1" applyFill="1" applyBorder="1"/>
    <xf numFmtId="0" fontId="8" fillId="7" borderId="0" xfId="0" applyFont="1" applyFill="1" applyBorder="1" applyAlignment="1"/>
    <xf numFmtId="164" fontId="6" fillId="7" borderId="0" xfId="0" applyNumberFormat="1" applyFont="1" applyFill="1" applyBorder="1"/>
    <xf numFmtId="0" fontId="6" fillId="7" borderId="9" xfId="0" applyFont="1" applyFill="1" applyBorder="1" applyAlignment="1">
      <alignment horizontal="left"/>
    </xf>
    <xf numFmtId="0" fontId="8" fillId="7" borderId="9" xfId="0" applyFont="1" applyFill="1" applyBorder="1" applyAlignment="1"/>
    <xf numFmtId="0" fontId="0" fillId="0" borderId="66" xfId="0" applyBorder="1"/>
    <xf numFmtId="0" fontId="6" fillId="7" borderId="8" xfId="0" applyFont="1" applyFill="1" applyBorder="1" applyAlignment="1">
      <alignment horizontal="center" vertical="center"/>
    </xf>
    <xf numFmtId="9" fontId="6" fillId="7" borderId="65" xfId="0" applyNumberFormat="1" applyFont="1" applyFill="1" applyBorder="1" applyAlignment="1">
      <alignment horizontal="center" vertical="center"/>
    </xf>
    <xf numFmtId="166" fontId="13" fillId="0" borderId="1" xfId="18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 wrapText="1"/>
    </xf>
    <xf numFmtId="9" fontId="8" fillId="0" borderId="43" xfId="0" applyNumberFormat="1" applyFont="1" applyFill="1" applyBorder="1" applyAlignment="1">
      <alignment horizontal="center" vertical="center" wrapText="1"/>
    </xf>
    <xf numFmtId="166" fontId="13" fillId="0" borderId="43" xfId="18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 wrapText="1"/>
    </xf>
    <xf numFmtId="9" fontId="8" fillId="0" borderId="38" xfId="0" applyNumberFormat="1" applyFont="1" applyFill="1" applyBorder="1" applyAlignment="1">
      <alignment horizontal="center" vertical="center" wrapText="1"/>
    </xf>
    <xf numFmtId="6" fontId="13" fillId="0" borderId="38" xfId="0" applyNumberFormat="1" applyFont="1" applyBorder="1" applyAlignment="1">
      <alignment horizontal="center" vertical="center"/>
    </xf>
    <xf numFmtId="0" fontId="13" fillId="0" borderId="26" xfId="0" applyFont="1" applyBorder="1"/>
    <xf numFmtId="0" fontId="8" fillId="3" borderId="52" xfId="0" applyFont="1" applyFill="1" applyBorder="1" applyAlignment="1">
      <alignment horizontal="center" vertical="center"/>
    </xf>
    <xf numFmtId="0" fontId="26" fillId="3" borderId="42" xfId="0" applyFont="1" applyFill="1" applyBorder="1" applyAlignment="1">
      <alignment horizontal="center" vertical="center"/>
    </xf>
    <xf numFmtId="0" fontId="29" fillId="3" borderId="43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top" wrapText="1"/>
    </xf>
    <xf numFmtId="9" fontId="6" fillId="0" borderId="42" xfId="0" applyNumberFormat="1" applyFont="1" applyFill="1" applyBorder="1" applyAlignment="1">
      <alignment horizontal="center" vertical="center"/>
    </xf>
    <xf numFmtId="9" fontId="6" fillId="0" borderId="43" xfId="0" applyNumberFormat="1" applyFont="1" applyFill="1" applyBorder="1" applyAlignment="1">
      <alignment horizontal="center" vertical="center"/>
    </xf>
    <xf numFmtId="9" fontId="6" fillId="0" borderId="23" xfId="0" applyNumberFormat="1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top" wrapText="1"/>
    </xf>
    <xf numFmtId="9" fontId="6" fillId="0" borderId="24" xfId="0" applyNumberFormat="1" applyFont="1" applyFill="1" applyBorder="1" applyAlignment="1">
      <alignment horizontal="center" vertical="center"/>
    </xf>
    <xf numFmtId="9" fontId="6" fillId="0" borderId="25" xfId="0" applyNumberFormat="1" applyFont="1" applyFill="1" applyBorder="1" applyAlignment="1">
      <alignment horizontal="center" vertical="center"/>
    </xf>
    <xf numFmtId="0" fontId="13" fillId="0" borderId="69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29" fillId="2" borderId="40" xfId="0" applyFont="1" applyFill="1" applyBorder="1" applyAlignment="1">
      <alignment horizontal="center" vertical="center"/>
    </xf>
    <xf numFmtId="0" fontId="29" fillId="2" borderId="56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top" wrapText="1"/>
    </xf>
    <xf numFmtId="9" fontId="6" fillId="0" borderId="58" xfId="0" applyNumberFormat="1" applyFont="1" applyFill="1" applyBorder="1" applyAlignment="1">
      <alignment horizontal="center" vertical="center"/>
    </xf>
    <xf numFmtId="9" fontId="6" fillId="0" borderId="56" xfId="0" applyNumberFormat="1" applyFont="1" applyFill="1" applyBorder="1" applyAlignment="1">
      <alignment horizontal="center" vertical="center"/>
    </xf>
    <xf numFmtId="0" fontId="13" fillId="0" borderId="70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/>
    </xf>
    <xf numFmtId="9" fontId="27" fillId="0" borderId="1" xfId="0" applyNumberFormat="1" applyFont="1" applyFill="1" applyBorder="1" applyAlignment="1">
      <alignment horizontal="center" vertical="center"/>
    </xf>
    <xf numFmtId="164" fontId="8" fillId="0" borderId="1" xfId="17" applyFont="1" applyFill="1" applyBorder="1" applyAlignment="1">
      <alignment horizontal="center" vertical="center" wrapText="1"/>
    </xf>
    <xf numFmtId="10" fontId="14" fillId="0" borderId="40" xfId="0" applyNumberFormat="1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6" fillId="3" borderId="1" xfId="0" applyFont="1" applyFill="1" applyBorder="1"/>
    <xf numFmtId="10" fontId="18" fillId="0" borderId="1" xfId="0" applyNumberFormat="1" applyFont="1" applyBorder="1" applyAlignment="1">
      <alignment vertical="center" wrapText="1"/>
    </xf>
    <xf numFmtId="9" fontId="6" fillId="3" borderId="1" xfId="0" applyNumberFormat="1" applyFont="1" applyFill="1" applyBorder="1" applyAlignment="1">
      <alignment horizontal="center" vertical="center"/>
    </xf>
    <xf numFmtId="10" fontId="14" fillId="0" borderId="1" xfId="0" applyNumberFormat="1" applyFont="1" applyBorder="1" applyAlignment="1">
      <alignment horizontal="center" vertical="center" wrapText="1"/>
    </xf>
    <xf numFmtId="10" fontId="14" fillId="0" borderId="1" xfId="0" applyNumberFormat="1" applyFont="1" applyBorder="1" applyAlignment="1">
      <alignment vertical="center" wrapText="1"/>
    </xf>
    <xf numFmtId="9" fontId="11" fillId="3" borderId="1" xfId="0" applyNumberFormat="1" applyFont="1" applyFill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9" fontId="3" fillId="3" borderId="1" xfId="0" applyNumberFormat="1" applyFont="1" applyFill="1" applyBorder="1" applyAlignment="1">
      <alignment horizontal="center" vertical="center"/>
    </xf>
    <xf numFmtId="9" fontId="27" fillId="3" borderId="1" xfId="0" applyNumberFormat="1" applyFont="1" applyFill="1" applyBorder="1" applyAlignment="1">
      <alignment horizontal="center" vertical="center"/>
    </xf>
    <xf numFmtId="9" fontId="6" fillId="3" borderId="1" xfId="0" applyNumberFormat="1" applyFont="1" applyFill="1" applyBorder="1"/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45" xfId="0" applyFont="1" applyFill="1" applyBorder="1" applyAlignment="1">
      <alignment horizontal="center" vertical="center"/>
    </xf>
    <xf numFmtId="0" fontId="15" fillId="5" borderId="61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57" xfId="0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center" vertical="center"/>
    </xf>
    <xf numFmtId="170" fontId="15" fillId="0" borderId="1" xfId="18" applyNumberFormat="1" applyFont="1" applyBorder="1" applyAlignment="1">
      <alignment horizontal="center" vertical="center"/>
    </xf>
    <xf numFmtId="1" fontId="15" fillId="0" borderId="1" xfId="16" applyNumberFormat="1" applyFont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center" vertical="center" wrapText="1"/>
    </xf>
    <xf numFmtId="173" fontId="18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23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64" xfId="0" applyFont="1" applyFill="1" applyBorder="1" applyAlignment="1">
      <alignment horizontal="center" vertical="center" wrapText="1"/>
    </xf>
    <xf numFmtId="0" fontId="9" fillId="4" borderId="67" xfId="0" applyFont="1" applyFill="1" applyBorder="1" applyAlignment="1">
      <alignment horizontal="center" vertical="center" wrapText="1"/>
    </xf>
    <xf numFmtId="9" fontId="9" fillId="4" borderId="6" xfId="13" applyFont="1" applyFill="1" applyBorder="1" applyAlignment="1">
      <alignment horizontal="center" vertical="center" wrapText="1"/>
    </xf>
    <xf numFmtId="9" fontId="9" fillId="4" borderId="0" xfId="13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10" fillId="4" borderId="46" xfId="0" applyFont="1" applyFill="1" applyBorder="1" applyAlignment="1">
      <alignment horizontal="center" vertical="center"/>
    </xf>
    <xf numFmtId="0" fontId="10" fillId="4" borderId="47" xfId="0" applyFont="1" applyFill="1" applyBorder="1" applyAlignment="1">
      <alignment horizontal="center" vertical="center"/>
    </xf>
    <xf numFmtId="0" fontId="10" fillId="4" borderId="48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8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62" xfId="0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3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41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/>
    </xf>
    <xf numFmtId="0" fontId="11" fillId="4" borderId="39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9" fontId="11" fillId="0" borderId="44" xfId="0" applyNumberFormat="1" applyFont="1" applyFill="1" applyBorder="1" applyAlignment="1">
      <alignment horizontal="center" vertical="center"/>
    </xf>
    <xf numFmtId="9" fontId="11" fillId="0" borderId="17" xfId="0" applyNumberFormat="1" applyFont="1" applyFill="1" applyBorder="1" applyAlignment="1">
      <alignment horizontal="center" vertical="center"/>
    </xf>
    <xf numFmtId="9" fontId="11" fillId="0" borderId="27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6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168" fontId="9" fillId="0" borderId="44" xfId="0" applyNumberFormat="1" applyFont="1" applyFill="1" applyBorder="1" applyAlignment="1">
      <alignment horizontal="center" vertical="center"/>
    </xf>
    <xf numFmtId="168" fontId="9" fillId="0" borderId="17" xfId="0" applyNumberFormat="1" applyFont="1" applyFill="1" applyBorder="1" applyAlignment="1">
      <alignment horizontal="center" vertical="center"/>
    </xf>
    <xf numFmtId="168" fontId="9" fillId="0" borderId="2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9" fontId="8" fillId="0" borderId="44" xfId="0" applyNumberFormat="1" applyFont="1" applyFill="1" applyBorder="1" applyAlignment="1">
      <alignment horizontal="center" vertical="center" wrapText="1"/>
    </xf>
    <xf numFmtId="9" fontId="8" fillId="0" borderId="17" xfId="0" applyNumberFormat="1" applyFont="1" applyFill="1" applyBorder="1" applyAlignment="1">
      <alignment horizontal="center" vertical="center" wrapText="1"/>
    </xf>
    <xf numFmtId="9" fontId="8" fillId="0" borderId="27" xfId="0" applyNumberFormat="1" applyFont="1" applyFill="1" applyBorder="1" applyAlignment="1">
      <alignment horizontal="center" vertical="center" wrapText="1"/>
    </xf>
    <xf numFmtId="9" fontId="8" fillId="0" borderId="55" xfId="0" applyNumberFormat="1" applyFont="1" applyFill="1" applyBorder="1" applyAlignment="1">
      <alignment horizontal="center" vertical="center" wrapText="1"/>
    </xf>
    <xf numFmtId="9" fontId="8" fillId="0" borderId="57" xfId="0" applyNumberFormat="1" applyFont="1" applyFill="1" applyBorder="1" applyAlignment="1">
      <alignment horizontal="center" vertical="center" wrapText="1"/>
    </xf>
    <xf numFmtId="9" fontId="8" fillId="0" borderId="50" xfId="0" applyNumberFormat="1" applyFont="1" applyFill="1" applyBorder="1" applyAlignment="1">
      <alignment horizontal="center" vertical="center" wrapText="1"/>
    </xf>
    <xf numFmtId="9" fontId="8" fillId="0" borderId="7" xfId="0" applyNumberFormat="1" applyFont="1" applyFill="1" applyBorder="1" applyAlignment="1">
      <alignment horizontal="center" vertical="center" wrapText="1"/>
    </xf>
    <xf numFmtId="9" fontId="8" fillId="0" borderId="18" xfId="0" applyNumberFormat="1" applyFont="1" applyFill="1" applyBorder="1" applyAlignment="1">
      <alignment horizontal="center" vertical="center" wrapText="1"/>
    </xf>
    <xf numFmtId="9" fontId="8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9" fontId="8" fillId="0" borderId="53" xfId="0" applyNumberFormat="1" applyFont="1" applyFill="1" applyBorder="1" applyAlignment="1">
      <alignment horizontal="center" vertical="center" wrapText="1"/>
    </xf>
    <xf numFmtId="9" fontId="8" fillId="0" borderId="61" xfId="0" applyNumberFormat="1" applyFont="1" applyFill="1" applyBorder="1" applyAlignment="1">
      <alignment horizontal="center" vertical="center" wrapText="1"/>
    </xf>
    <xf numFmtId="9" fontId="8" fillId="0" borderId="54" xfId="0" applyNumberFormat="1" applyFont="1" applyFill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left" vertical="center" wrapText="1"/>
    </xf>
    <xf numFmtId="0" fontId="9" fillId="3" borderId="22" xfId="0" applyFont="1" applyFill="1" applyBorder="1" applyAlignment="1">
      <alignment horizontal="left" vertical="center"/>
    </xf>
    <xf numFmtId="0" fontId="9" fillId="3" borderId="49" xfId="0" applyFont="1" applyFill="1" applyBorder="1" applyAlignment="1">
      <alignment horizontal="left" vertical="center"/>
    </xf>
    <xf numFmtId="0" fontId="14" fillId="0" borderId="4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horizontal="left" vertical="center" wrapText="1"/>
    </xf>
    <xf numFmtId="0" fontId="14" fillId="3" borderId="35" xfId="0" applyFont="1" applyFill="1" applyBorder="1" applyAlignment="1">
      <alignment horizontal="left" vertical="center" wrapText="1"/>
    </xf>
    <xf numFmtId="0" fontId="14" fillId="3" borderId="36" xfId="0" applyFont="1" applyFill="1" applyBorder="1" applyAlignment="1">
      <alignment horizontal="left" vertical="center" wrapText="1"/>
    </xf>
    <xf numFmtId="0" fontId="14" fillId="3" borderId="37" xfId="0" applyFont="1" applyFill="1" applyBorder="1" applyAlignment="1">
      <alignment horizontal="left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left" vertical="center" wrapText="1"/>
    </xf>
    <xf numFmtId="0" fontId="9" fillId="3" borderId="11" xfId="0" applyFont="1" applyFill="1" applyBorder="1" applyAlignment="1">
      <alignment horizontal="left" vertical="center"/>
    </xf>
    <xf numFmtId="0" fontId="9" fillId="3" borderId="41" xfId="0" applyFont="1" applyFill="1" applyBorder="1" applyAlignment="1">
      <alignment horizontal="left" vertical="center"/>
    </xf>
    <xf numFmtId="0" fontId="14" fillId="3" borderId="15" xfId="0" applyFont="1" applyFill="1" applyBorder="1" applyAlignment="1">
      <alignment horizontal="left" vertical="center" wrapText="1"/>
    </xf>
    <xf numFmtId="0" fontId="14" fillId="3" borderId="12" xfId="0" applyFont="1" applyFill="1" applyBorder="1" applyAlignment="1">
      <alignment horizontal="left" vertical="center" wrapText="1"/>
    </xf>
    <xf numFmtId="0" fontId="14" fillId="3" borderId="13" xfId="0" applyFont="1" applyFill="1" applyBorder="1" applyAlignment="1">
      <alignment horizontal="left" vertical="center" wrapText="1"/>
    </xf>
    <xf numFmtId="0" fontId="11" fillId="4" borderId="46" xfId="0" applyFont="1" applyFill="1" applyBorder="1" applyAlignment="1">
      <alignment horizontal="center" vertical="center"/>
    </xf>
    <xf numFmtId="0" fontId="11" fillId="4" borderId="47" xfId="0" applyFont="1" applyFill="1" applyBorder="1" applyAlignment="1">
      <alignment horizontal="center" vertical="center"/>
    </xf>
    <xf numFmtId="0" fontId="11" fillId="4" borderId="48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1" fillId="4" borderId="6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" fillId="0" borderId="50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left" vertical="center" wrapText="1"/>
    </xf>
    <xf numFmtId="0" fontId="9" fillId="3" borderId="49" xfId="0" applyFont="1" applyFill="1" applyBorder="1" applyAlignment="1">
      <alignment horizontal="left" vertical="center" wrapText="1"/>
    </xf>
    <xf numFmtId="9" fontId="8" fillId="0" borderId="51" xfId="0" applyNumberFormat="1" applyFont="1" applyFill="1" applyBorder="1" applyAlignment="1">
      <alignment horizontal="center" vertical="center" wrapText="1"/>
    </xf>
    <xf numFmtId="9" fontId="8" fillId="0" borderId="52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 wrapText="1"/>
    </xf>
    <xf numFmtId="0" fontId="9" fillId="4" borderId="38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38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45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24" fillId="0" borderId="14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66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9" fontId="9" fillId="4" borderId="14" xfId="13" applyFont="1" applyFill="1" applyBorder="1" applyAlignment="1">
      <alignment horizontal="center" vertical="center" wrapText="1"/>
    </xf>
    <xf numFmtId="9" fontId="9" fillId="4" borderId="27" xfId="13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4" fillId="0" borderId="60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left" vertical="center" wrapText="1"/>
    </xf>
    <xf numFmtId="0" fontId="14" fillId="0" borderId="51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 wrapText="1"/>
    </xf>
    <xf numFmtId="0" fontId="9" fillId="4" borderId="66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1" fillId="4" borderId="71" xfId="0" applyFont="1" applyFill="1" applyBorder="1" applyAlignment="1">
      <alignment horizontal="center" vertical="center" wrapText="1"/>
    </xf>
    <xf numFmtId="0" fontId="9" fillId="4" borderId="62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 wrapText="1"/>
    </xf>
  </cellXfs>
  <cellStyles count="19">
    <cellStyle name="Hipervínculo" xfId="9" builtinId="8" hidden="1"/>
    <cellStyle name="Hipervínculo" xfId="11" builtinId="8" hidden="1"/>
    <cellStyle name="Hipervínculo" xfId="5" builtinId="8" hidden="1"/>
    <cellStyle name="Hipervínculo" xfId="7" builtinId="8" hidden="1"/>
    <cellStyle name="Hipervínculo" xfId="3" builtinId="8" hidden="1"/>
    <cellStyle name="Hipervínculo" xfId="1" builtinId="8" hidden="1"/>
    <cellStyle name="Hipervínculo visitado" xfId="12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4" builtinId="9" hidden="1"/>
    <cellStyle name="Hipervínculo visitado" xfId="2" builtinId="9" hidden="1"/>
    <cellStyle name="Millares" xfId="16" builtinId="3"/>
    <cellStyle name="Moneda" xfId="17" builtinId="4"/>
    <cellStyle name="Moneda 2" xfId="14"/>
    <cellStyle name="Moneda 2 2" xfId="15"/>
    <cellStyle name="Moneda 3" xfId="18"/>
    <cellStyle name="Normal" xfId="0" builtinId="0"/>
    <cellStyle name="Porcentaje" xfId="13" builtinId="5"/>
  </cellStyles>
  <dxfs count="0"/>
  <tableStyles count="0" defaultTableStyle="TableStyleMedium2" defaultPivotStyle="PivotStyleLight16"/>
  <colors>
    <mruColors>
      <color rgb="FF0047D6"/>
      <color rgb="FFFF9900"/>
      <color rgb="FFB7D4FF"/>
      <color rgb="FFAAF2F6"/>
      <color rgb="FF81B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DE COMUNICACIÓN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3333333333333333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D-4021-B4EF-E22B58E9BAD0}"/>
                </c:ext>
              </c:extLst>
            </c:dLbl>
            <c:dLbl>
              <c:idx val="1"/>
              <c:layout>
                <c:manualLayout>
                  <c:x val="1.6666666666666666E-2"/>
                  <c:y val="-9.25925925925930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D-4021-B4EF-E22B58E9B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 - Gestión de Comunicación'!$H$15:$H$16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'E - Gestión de Comunicación'!$I$15:$I$16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D-4021-B4EF-E22B58E9B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138992"/>
        <c:axId val="201139552"/>
        <c:axId val="0"/>
      </c:bar3DChart>
      <c:catAx>
        <c:axId val="201138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139552"/>
        <c:crosses val="autoZero"/>
        <c:auto val="1"/>
        <c:lblAlgn val="ctr"/>
        <c:lblOffset val="100"/>
        <c:noMultiLvlLbl val="0"/>
      </c:catAx>
      <c:valAx>
        <c:axId val="201139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13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DOCUMENTAL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3.83292442615246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D-4566-9EF8-B28FB4BD1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-Gestión Documental'!$W$18:$W$19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-Gestión Documental'!$X$18:$X$19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D-4566-9EF8-B28FB4BD1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9593824"/>
        <c:axId val="659596320"/>
        <c:axId val="0"/>
      </c:bar3DChart>
      <c:catAx>
        <c:axId val="65959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9596320"/>
        <c:crosses val="autoZero"/>
        <c:auto val="1"/>
        <c:lblAlgn val="ctr"/>
        <c:lblOffset val="100"/>
        <c:noMultiLvlLbl val="0"/>
      </c:catAx>
      <c:valAx>
        <c:axId val="659596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959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SG-SST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3735249703376116"/>
          <c:y val="0.22749047035600028"/>
          <c:w val="0.67683421421637369"/>
          <c:h val="0.58773739023892169"/>
        </c:manualLayout>
      </c:layout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4.444444444444444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2C-4AB1-AB2D-4EAE817E9903}"/>
                </c:ext>
              </c:extLst>
            </c:dLbl>
            <c:dLbl>
              <c:idx val="1"/>
              <c:layout>
                <c:manualLayout>
                  <c:x val="3.888888888888889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2C-4AB1-AB2D-4EAE817E9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-SG-SST'!$W$75:$W$76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-SG-SST'!$X$75:$X$76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C-4AB1-AB2D-4EAE817E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132032"/>
        <c:axId val="251132592"/>
        <c:axId val="0"/>
      </c:bar3DChart>
      <c:catAx>
        <c:axId val="25113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132592"/>
        <c:crosses val="autoZero"/>
        <c:auto val="1"/>
        <c:lblAlgn val="ctr"/>
        <c:lblOffset val="100"/>
        <c:noMultiLvlLbl val="0"/>
      </c:catAx>
      <c:valAx>
        <c:axId val="25113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13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CUMPLIMIENTO</a:t>
            </a:r>
            <a:r>
              <a:rPr lang="es-CO" sz="1400" baseline="0"/>
              <a:t> DEL PLAN DE ACCIÓN 2019</a:t>
            </a:r>
            <a:endParaRPr lang="es-CO" sz="1400"/>
          </a:p>
        </c:rich>
      </c:tx>
      <c:layout>
        <c:manualLayout>
          <c:xMode val="edge"/>
          <c:yMode val="edge"/>
          <c:x val="0.1472290026246719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'E - Gestión de Comunicación'!$H$30:$H$31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'E - Gestión de Comunicación'!$I$30:$I$31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3-4CFD-8FF9-262B9F403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304338464"/>
        <c:axId val="1304341376"/>
        <c:axId val="0"/>
      </c:bar3DChart>
      <c:catAx>
        <c:axId val="1304338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04341376"/>
        <c:crosses val="autoZero"/>
        <c:auto val="1"/>
        <c:lblAlgn val="ctr"/>
        <c:lblOffset val="100"/>
        <c:noMultiLvlLbl val="0"/>
      </c:catAx>
      <c:valAx>
        <c:axId val="1304341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0433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PREDIAL Y REASENTAMIENTO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888888888888889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A8-40AF-8974-D964631B2EF5}"/>
                </c:ext>
              </c:extLst>
            </c:dLbl>
            <c:dLbl>
              <c:idx val="1"/>
              <c:layout>
                <c:manualLayout>
                  <c:x val="3.0555555555555454E-2"/>
                  <c:y val="9.25925925925917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A8-40AF-8974-D964631B2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 - GPR'!$W$51:$W$52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'M - GPR'!$X$51:$X$52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A8-40AF-8974-D964631B2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934128"/>
        <c:axId val="200934688"/>
        <c:axId val="0"/>
      </c:bar3DChart>
      <c:catAx>
        <c:axId val="20093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934688"/>
        <c:crosses val="autoZero"/>
        <c:auto val="1"/>
        <c:lblAlgn val="ctr"/>
        <c:lblOffset val="100"/>
        <c:noMultiLvlLbl val="0"/>
      </c:catAx>
      <c:valAx>
        <c:axId val="200934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93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TÉCNICA</a:t>
            </a:r>
            <a:r>
              <a:rPr lang="es-CO" sz="1400" baseline="0"/>
              <a:t> - INFRAESTRUCTURA</a:t>
            </a:r>
            <a:endParaRPr lang="es-CO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2.27859348882939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E-42A8-8C1A-D31B43E0B396}"/>
                </c:ext>
              </c:extLst>
            </c:dLbl>
            <c:dLbl>
              <c:idx val="1"/>
              <c:layout>
                <c:manualLayout>
                  <c:x val="1.99376930272572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E-42A8-8C1A-D31B43E0B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 - GT, Infraestructura'!$W$48:$W$49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'M - GT, Infraestructura'!$X$48:$X$49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E-42A8-8C1A-D31B43E0B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936928"/>
        <c:axId val="200432112"/>
        <c:axId val="0"/>
      </c:bar3DChart>
      <c:catAx>
        <c:axId val="200936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432112"/>
        <c:crosses val="autoZero"/>
        <c:auto val="1"/>
        <c:lblAlgn val="ctr"/>
        <c:lblOffset val="100"/>
        <c:noMultiLvlLbl val="0"/>
      </c:catAx>
      <c:valAx>
        <c:axId val="20043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93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TÉCNICA</a:t>
            </a:r>
            <a:r>
              <a:rPr lang="es-CO" sz="1400" baseline="0"/>
              <a:t> - OPERACIONES</a:t>
            </a:r>
            <a:endParaRPr lang="es-CO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4108527131782945E-2"/>
                  <c:y val="-1.073105071773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C9-4762-95A9-F7FBBF81AA55}"/>
                </c:ext>
              </c:extLst>
            </c:dLbl>
            <c:dLbl>
              <c:idx val="1"/>
              <c:layout>
                <c:manualLayout>
                  <c:x val="3.1007751937984381E-2"/>
                  <c:y val="-1.0731050717734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9-4762-95A9-F7FBBF81A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 - GT, Operaciones '!$W$33:$W$34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'M - GT, Operaciones '!$X$33:$X$34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C9-4762-95A9-F7FBBF81A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434352"/>
        <c:axId val="200434912"/>
        <c:axId val="0"/>
      </c:bar3DChart>
      <c:catAx>
        <c:axId val="200434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434912"/>
        <c:crosses val="autoZero"/>
        <c:auto val="1"/>
        <c:lblAlgn val="ctr"/>
        <c:lblOffset val="100"/>
        <c:noMultiLvlLbl val="0"/>
      </c:catAx>
      <c:valAx>
        <c:axId val="20043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43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- GESTIÓN FINANCIERA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6.392694063926934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63-4291-A581-39AD9B97EE0A}"/>
                </c:ext>
              </c:extLst>
            </c:dLbl>
            <c:dLbl>
              <c:idx val="1"/>
              <c:layout>
                <c:manualLayout>
                  <c:x val="1.5220700152207001E-2"/>
                  <c:y val="-4.84042712506636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3-4291-A581-39AD9B97E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 Gestión Financiera'!$W$14:$W$15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 Gestión Financiera'!$X$14:$X$15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63-4291-A581-39AD9B97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298336"/>
        <c:axId val="251298896"/>
        <c:axId val="0"/>
      </c:bar3DChart>
      <c:catAx>
        <c:axId val="251298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298896"/>
        <c:crosses val="autoZero"/>
        <c:auto val="1"/>
        <c:lblAlgn val="ctr"/>
        <c:lblOffset val="100"/>
        <c:noMultiLvlLbl val="0"/>
      </c:catAx>
      <c:valAx>
        <c:axId val="25129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29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ESTADO DE CUMPLIMIENTO  GESTIÓN PREDIAL Y REASENTAMIENTO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F-4681-A272-43B8605CDBF6}"/>
                </c:ext>
              </c:extLst>
            </c:dLbl>
            <c:dLbl>
              <c:idx val="1"/>
              <c:layout>
                <c:manualLayout>
                  <c:x val="2.7777777777777776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681-A272-43B8605CD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 Gestión de Contratación'!$W$14:$W$15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 Gestión de Contratación'!$X$14:$X$15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9F-4681-A272-43B8605C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260976"/>
        <c:axId val="251261536"/>
        <c:axId val="0"/>
      </c:bar3DChart>
      <c:catAx>
        <c:axId val="251260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261536"/>
        <c:crosses val="autoZero"/>
        <c:auto val="1"/>
        <c:lblAlgn val="ctr"/>
        <c:lblOffset val="100"/>
        <c:noMultiLvlLbl val="0"/>
      </c:catAx>
      <c:valAx>
        <c:axId val="25126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26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ADMINISTRATIVA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5105112717074746"/>
          <c:y val="0.27398148148148149"/>
          <c:w val="0.67683421421637369"/>
          <c:h val="0.64176727909011377"/>
        </c:manualLayout>
      </c:layout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4.444444444444444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F-47A3-BAFE-3CB1E8DCD73C}"/>
                </c:ext>
              </c:extLst>
            </c:dLbl>
            <c:dLbl>
              <c:idx val="1"/>
              <c:layout>
                <c:manualLayout>
                  <c:x val="3.888888888888889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F-47A3-BAFE-3CB1E8DCD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-Gestión Administrativa'!$W$19:$W$20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-Gestión Administrativa'!$X$19:$X$20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F-47A3-BAFE-3CB1E8DCD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132032"/>
        <c:axId val="251132592"/>
        <c:axId val="0"/>
      </c:bar3DChart>
      <c:catAx>
        <c:axId val="25113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132592"/>
        <c:crosses val="autoZero"/>
        <c:auto val="1"/>
        <c:lblAlgn val="ctr"/>
        <c:lblOffset val="100"/>
        <c:noMultiLvlLbl val="0"/>
      </c:catAx>
      <c:valAx>
        <c:axId val="25113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13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DE TALENTO HUMANO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5.55555555555555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4-443A-93D1-3096D4CED7B4}"/>
                </c:ext>
              </c:extLst>
            </c:dLbl>
            <c:dLbl>
              <c:idx val="1"/>
              <c:layout>
                <c:manualLayout>
                  <c:x val="3.888888888888889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4-443A-93D1-3096D4CED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-Gestión TH'!$W$14:$W$15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-Gestión TH'!$X$14:$X$15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B4-443A-93D1-3096D4CED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129232"/>
        <c:axId val="251129792"/>
        <c:axId val="0"/>
      </c:bar3DChart>
      <c:catAx>
        <c:axId val="251129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129792"/>
        <c:crosses val="autoZero"/>
        <c:auto val="1"/>
        <c:lblAlgn val="ctr"/>
        <c:lblOffset val="100"/>
        <c:noMultiLvlLbl val="0"/>
      </c:catAx>
      <c:valAx>
        <c:axId val="251129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12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214315</xdr:colOff>
      <xdr:row>0</xdr:row>
      <xdr:rowOff>147841</xdr:rowOff>
    </xdr:from>
    <xdr:ext cx="1045103" cy="674903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732" y="147841"/>
          <a:ext cx="1045103" cy="674903"/>
        </a:xfrm>
        <a:prstGeom prst="rect">
          <a:avLst/>
        </a:prstGeom>
      </xdr:spPr>
    </xdr:pic>
    <xdr:clientData/>
  </xdr:oneCellAnchor>
  <xdr:oneCellAnchor>
    <xdr:from>
      <xdr:col>2</xdr:col>
      <xdr:colOff>411694</xdr:colOff>
      <xdr:row>0</xdr:row>
      <xdr:rowOff>173230</xdr:rowOff>
    </xdr:from>
    <xdr:ext cx="835225" cy="637454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11" y="173230"/>
          <a:ext cx="835225" cy="637454"/>
        </a:xfrm>
        <a:prstGeom prst="rect">
          <a:avLst/>
        </a:prstGeom>
      </xdr:spPr>
    </xdr:pic>
    <xdr:clientData/>
  </xdr:oneCellAnchor>
  <xdr:twoCellAnchor>
    <xdr:from>
      <xdr:col>1</xdr:col>
      <xdr:colOff>1</xdr:colOff>
      <xdr:row>14</xdr:row>
      <xdr:rowOff>157162</xdr:rowOff>
    </xdr:from>
    <xdr:to>
      <xdr:col>6</xdr:col>
      <xdr:colOff>552451</xdr:colOff>
      <xdr:row>26</xdr:row>
      <xdr:rowOff>200025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74083</xdr:colOff>
      <xdr:row>28</xdr:row>
      <xdr:rowOff>141816</xdr:rowOff>
    </xdr:from>
    <xdr:to>
      <xdr:col>6</xdr:col>
      <xdr:colOff>529167</xdr:colOff>
      <xdr:row>41</xdr:row>
      <xdr:rowOff>143934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505356</xdr:colOff>
      <xdr:row>0</xdr:row>
      <xdr:rowOff>50473</xdr:rowOff>
    </xdr:from>
    <xdr:ext cx="1219727" cy="779026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006" y="50473"/>
          <a:ext cx="1219727" cy="779026"/>
        </a:xfrm>
        <a:prstGeom prst="rect">
          <a:avLst/>
        </a:prstGeom>
      </xdr:spPr>
    </xdr:pic>
    <xdr:clientData/>
  </xdr:oneCellAnchor>
  <xdr:oneCellAnchor>
    <xdr:from>
      <xdr:col>3</xdr:col>
      <xdr:colOff>63502</xdr:colOff>
      <xdr:row>0</xdr:row>
      <xdr:rowOff>107613</xdr:rowOff>
    </xdr:from>
    <xdr:ext cx="963081" cy="726493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227" y="107613"/>
          <a:ext cx="963081" cy="726493"/>
        </a:xfrm>
        <a:prstGeom prst="rect">
          <a:avLst/>
        </a:prstGeom>
      </xdr:spPr>
    </xdr:pic>
    <xdr:clientData/>
  </xdr:oneCellAnchor>
  <xdr:twoCellAnchor>
    <xdr:from>
      <xdr:col>7</xdr:col>
      <xdr:colOff>1085849</xdr:colOff>
      <xdr:row>73</xdr:row>
      <xdr:rowOff>200024</xdr:rowOff>
    </xdr:from>
    <xdr:to>
      <xdr:col>19</xdr:col>
      <xdr:colOff>243415</xdr:colOff>
      <xdr:row>85</xdr:row>
      <xdr:rowOff>10584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309565</xdr:colOff>
      <xdr:row>0</xdr:row>
      <xdr:rowOff>110004</xdr:rowOff>
    </xdr:from>
    <xdr:to>
      <xdr:col>2</xdr:col>
      <xdr:colOff>486834</xdr:colOff>
      <xdr:row>2</xdr:row>
      <xdr:rowOff>166841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90" y="110004"/>
          <a:ext cx="1046425" cy="664056"/>
        </a:xfrm>
        <a:prstGeom prst="rect">
          <a:avLst/>
        </a:prstGeom>
      </xdr:spPr>
    </xdr:pic>
    <xdr:clientData/>
  </xdr:twoCellAnchor>
  <xdr:twoCellAnchor editAs="oneCell">
    <xdr:from>
      <xdr:col>2</xdr:col>
      <xdr:colOff>576793</xdr:colOff>
      <xdr:row>0</xdr:row>
      <xdr:rowOff>126133</xdr:rowOff>
    </xdr:from>
    <xdr:to>
      <xdr:col>4</xdr:col>
      <xdr:colOff>80107</xdr:colOff>
      <xdr:row>2</xdr:row>
      <xdr:rowOff>145521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074" y="126133"/>
          <a:ext cx="836814" cy="626607"/>
        </a:xfrm>
        <a:prstGeom prst="rect">
          <a:avLst/>
        </a:prstGeom>
      </xdr:spPr>
    </xdr:pic>
    <xdr:clientData/>
  </xdr:twoCellAnchor>
  <xdr:twoCellAnchor>
    <xdr:from>
      <xdr:col>8</xdr:col>
      <xdr:colOff>1666875</xdr:colOff>
      <xdr:row>49</xdr:row>
      <xdr:rowOff>130968</xdr:rowOff>
    </xdr:from>
    <xdr:to>
      <xdr:col>21</xdr:col>
      <xdr:colOff>1321595</xdr:colOff>
      <xdr:row>63</xdr:row>
      <xdr:rowOff>142874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484849</xdr:colOff>
      <xdr:row>0</xdr:row>
      <xdr:rowOff>35919</xdr:rowOff>
    </xdr:from>
    <xdr:ext cx="1092728" cy="6757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74" y="35919"/>
          <a:ext cx="1092728" cy="675700"/>
        </a:xfrm>
        <a:prstGeom prst="rect">
          <a:avLst/>
        </a:prstGeom>
      </xdr:spPr>
    </xdr:pic>
    <xdr:clientData/>
  </xdr:oneCellAnchor>
  <xdr:oneCellAnchor>
    <xdr:from>
      <xdr:col>2</xdr:col>
      <xdr:colOff>636983</xdr:colOff>
      <xdr:row>0</xdr:row>
      <xdr:rowOff>31750</xdr:rowOff>
    </xdr:from>
    <xdr:ext cx="892970" cy="668101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202" y="31750"/>
          <a:ext cx="892970" cy="668101"/>
        </a:xfrm>
        <a:prstGeom prst="rect">
          <a:avLst/>
        </a:prstGeom>
      </xdr:spPr>
    </xdr:pic>
    <xdr:clientData/>
  </xdr:oneCellAnchor>
  <xdr:twoCellAnchor>
    <xdr:from>
      <xdr:col>9</xdr:col>
      <xdr:colOff>238126</xdr:colOff>
      <xdr:row>45</xdr:row>
      <xdr:rowOff>111720</xdr:rowOff>
    </xdr:from>
    <xdr:to>
      <xdr:col>21</xdr:col>
      <xdr:colOff>922736</xdr:colOff>
      <xdr:row>59</xdr:row>
      <xdr:rowOff>19844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615724</xdr:colOff>
      <xdr:row>0</xdr:row>
      <xdr:rowOff>142623</xdr:rowOff>
    </xdr:from>
    <xdr:to>
      <xdr:col>3</xdr:col>
      <xdr:colOff>54428</xdr:colOff>
      <xdr:row>2</xdr:row>
      <xdr:rowOff>203731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653" y="142623"/>
          <a:ext cx="1180418" cy="74146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0</xdr:row>
      <xdr:rowOff>166577</xdr:rowOff>
    </xdr:from>
    <xdr:to>
      <xdr:col>4</xdr:col>
      <xdr:colOff>513670</xdr:colOff>
      <xdr:row>2</xdr:row>
      <xdr:rowOff>170315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3" y="166577"/>
          <a:ext cx="908277" cy="684095"/>
        </a:xfrm>
        <a:prstGeom prst="rect">
          <a:avLst/>
        </a:prstGeom>
      </xdr:spPr>
    </xdr:pic>
    <xdr:clientData/>
  </xdr:twoCellAnchor>
  <xdr:twoCellAnchor>
    <xdr:from>
      <xdr:col>14</xdr:col>
      <xdr:colOff>81644</xdr:colOff>
      <xdr:row>31</xdr:row>
      <xdr:rowOff>96836</xdr:rowOff>
    </xdr:from>
    <xdr:to>
      <xdr:col>21</xdr:col>
      <xdr:colOff>1790097</xdr:colOff>
      <xdr:row>42</xdr:row>
      <xdr:rowOff>158750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314327</xdr:colOff>
      <xdr:row>0</xdr:row>
      <xdr:rowOff>136198</xdr:rowOff>
    </xdr:from>
    <xdr:ext cx="1050394" cy="660087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2" y="136198"/>
          <a:ext cx="1050394" cy="660087"/>
        </a:xfrm>
        <a:prstGeom prst="rect">
          <a:avLst/>
        </a:prstGeom>
      </xdr:spPr>
    </xdr:pic>
    <xdr:clientData/>
  </xdr:oneCellAnchor>
  <xdr:oneCellAnchor>
    <xdr:from>
      <xdr:col>3</xdr:col>
      <xdr:colOff>129118</xdr:colOff>
      <xdr:row>0</xdr:row>
      <xdr:rowOff>149946</xdr:rowOff>
    </xdr:from>
    <xdr:ext cx="834168" cy="622638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818" y="149946"/>
          <a:ext cx="834168" cy="622638"/>
        </a:xfrm>
        <a:prstGeom prst="rect">
          <a:avLst/>
        </a:prstGeom>
      </xdr:spPr>
    </xdr:pic>
    <xdr:clientData/>
  </xdr:oneCellAnchor>
  <xdr:twoCellAnchor>
    <xdr:from>
      <xdr:col>9</xdr:col>
      <xdr:colOff>35717</xdr:colOff>
      <xdr:row>12</xdr:row>
      <xdr:rowOff>71436</xdr:rowOff>
    </xdr:from>
    <xdr:to>
      <xdr:col>21</xdr:col>
      <xdr:colOff>788193</xdr:colOff>
      <xdr:row>23</xdr:row>
      <xdr:rowOff>176212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233365</xdr:colOff>
      <xdr:row>0</xdr:row>
      <xdr:rowOff>118207</xdr:rowOff>
    </xdr:from>
    <xdr:ext cx="1138235" cy="72720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90" y="118207"/>
          <a:ext cx="1138235" cy="727202"/>
        </a:xfrm>
        <a:prstGeom prst="rect">
          <a:avLst/>
        </a:prstGeom>
      </xdr:spPr>
    </xdr:pic>
    <xdr:clientData/>
  </xdr:oneCellAnchor>
  <xdr:oneCellAnchor>
    <xdr:from>
      <xdr:col>2</xdr:col>
      <xdr:colOff>497418</xdr:colOff>
      <xdr:row>0</xdr:row>
      <xdr:rowOff>139364</xdr:rowOff>
    </xdr:from>
    <xdr:ext cx="952855" cy="71788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043" y="139364"/>
          <a:ext cx="952855" cy="717886"/>
        </a:xfrm>
        <a:prstGeom prst="rect">
          <a:avLst/>
        </a:prstGeom>
      </xdr:spPr>
    </xdr:pic>
    <xdr:clientData/>
  </xdr:oneCellAnchor>
  <xdr:twoCellAnchor>
    <xdr:from>
      <xdr:col>14</xdr:col>
      <xdr:colOff>171450</xdr:colOff>
      <xdr:row>12</xdr:row>
      <xdr:rowOff>85725</xdr:rowOff>
    </xdr:from>
    <xdr:to>
      <xdr:col>21</xdr:col>
      <xdr:colOff>1762125</xdr:colOff>
      <xdr:row>22</xdr:row>
      <xdr:rowOff>128587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505356</xdr:colOff>
      <xdr:row>0</xdr:row>
      <xdr:rowOff>50473</xdr:rowOff>
    </xdr:from>
    <xdr:ext cx="1219727" cy="779026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773" y="50473"/>
          <a:ext cx="1219727" cy="779026"/>
        </a:xfrm>
        <a:prstGeom prst="rect">
          <a:avLst/>
        </a:prstGeom>
      </xdr:spPr>
    </xdr:pic>
    <xdr:clientData/>
  </xdr:oneCellAnchor>
  <xdr:oneCellAnchor>
    <xdr:from>
      <xdr:col>3</xdr:col>
      <xdr:colOff>63502</xdr:colOff>
      <xdr:row>0</xdr:row>
      <xdr:rowOff>107613</xdr:rowOff>
    </xdr:from>
    <xdr:ext cx="963081" cy="726493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169" y="107613"/>
          <a:ext cx="963081" cy="726493"/>
        </a:xfrm>
        <a:prstGeom prst="rect">
          <a:avLst/>
        </a:prstGeom>
      </xdr:spPr>
    </xdr:pic>
    <xdr:clientData/>
  </xdr:oneCellAnchor>
  <xdr:twoCellAnchor>
    <xdr:from>
      <xdr:col>7</xdr:col>
      <xdr:colOff>1138766</xdr:colOff>
      <xdr:row>17</xdr:row>
      <xdr:rowOff>104774</xdr:rowOff>
    </xdr:from>
    <xdr:to>
      <xdr:col>20</xdr:col>
      <xdr:colOff>42332</xdr:colOff>
      <xdr:row>29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156107</xdr:colOff>
      <xdr:row>0</xdr:row>
      <xdr:rowOff>113974</xdr:rowOff>
    </xdr:from>
    <xdr:ext cx="1124476" cy="71819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524" y="113974"/>
          <a:ext cx="1124476" cy="718190"/>
        </a:xfrm>
        <a:prstGeom prst="rect">
          <a:avLst/>
        </a:prstGeom>
      </xdr:spPr>
    </xdr:pic>
    <xdr:clientData/>
  </xdr:oneCellAnchor>
  <xdr:oneCellAnchor>
    <xdr:from>
      <xdr:col>3</xdr:col>
      <xdr:colOff>84670</xdr:colOff>
      <xdr:row>0</xdr:row>
      <xdr:rowOff>97030</xdr:rowOff>
    </xdr:from>
    <xdr:ext cx="920747" cy="694559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7" y="97030"/>
          <a:ext cx="920747" cy="694559"/>
        </a:xfrm>
        <a:prstGeom prst="rect">
          <a:avLst/>
        </a:prstGeom>
      </xdr:spPr>
    </xdr:pic>
    <xdr:clientData/>
  </xdr:oneCellAnchor>
  <xdr:twoCellAnchor>
    <xdr:from>
      <xdr:col>8</xdr:col>
      <xdr:colOff>984249</xdr:colOff>
      <xdr:row>12</xdr:row>
      <xdr:rowOff>73024</xdr:rowOff>
    </xdr:from>
    <xdr:to>
      <xdr:col>21</xdr:col>
      <xdr:colOff>920749</xdr:colOff>
      <xdr:row>25</xdr:row>
      <xdr:rowOff>64558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452440</xdr:colOff>
      <xdr:row>0</xdr:row>
      <xdr:rowOff>99157</xdr:rowOff>
    </xdr:from>
    <xdr:ext cx="1112386" cy="710468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" y="99157"/>
          <a:ext cx="1112386" cy="710468"/>
        </a:xfrm>
        <a:prstGeom prst="rect">
          <a:avLst/>
        </a:prstGeom>
      </xdr:spPr>
    </xdr:pic>
    <xdr:clientData/>
  </xdr:oneCellAnchor>
  <xdr:oneCellAnchor>
    <xdr:from>
      <xdr:col>2</xdr:col>
      <xdr:colOff>726019</xdr:colOff>
      <xdr:row>0</xdr:row>
      <xdr:rowOff>91738</xdr:rowOff>
    </xdr:from>
    <xdr:ext cx="964298" cy="727411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169" y="91738"/>
          <a:ext cx="964298" cy="727411"/>
        </a:xfrm>
        <a:prstGeom prst="rect">
          <a:avLst/>
        </a:prstGeom>
      </xdr:spPr>
    </xdr:pic>
    <xdr:clientData/>
  </xdr:oneCellAnchor>
  <xdr:twoCellAnchor>
    <xdr:from>
      <xdr:col>8</xdr:col>
      <xdr:colOff>508000</xdr:colOff>
      <xdr:row>15</xdr:row>
      <xdr:rowOff>169333</xdr:rowOff>
    </xdr:from>
    <xdr:to>
      <xdr:col>21</xdr:col>
      <xdr:colOff>984250</xdr:colOff>
      <xdr:row>27</xdr:row>
      <xdr:rowOff>69849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CUENTAS%20POR%20PAGAR%20A%202018%20V.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 POR PAGAR "/>
    </sheetNames>
    <sheetDataSet>
      <sheetData sheetId="0" refreshError="1">
        <row r="57">
          <cell r="N57">
            <v>334656382.5</v>
          </cell>
        </row>
        <row r="122">
          <cell r="O122">
            <v>83971194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A32"/>
  <sheetViews>
    <sheetView showGridLines="0" tabSelected="1" view="pageBreakPreview" zoomScale="90" zoomScaleNormal="100" zoomScaleSheetLayoutView="90" zoomScalePageLayoutView="200" workbookViewId="0">
      <selection activeCell="E11" sqref="E11"/>
    </sheetView>
  </sheetViews>
  <sheetFormatPr baseColWidth="10" defaultColWidth="11.42578125" defaultRowHeight="16.5" x14ac:dyDescent="0.3"/>
  <cols>
    <col min="1" max="1" width="3.5703125" style="10" customWidth="1"/>
    <col min="2" max="2" width="14.28515625" style="10" customWidth="1"/>
    <col min="3" max="3" width="11.85546875" style="10" customWidth="1"/>
    <col min="4" max="4" width="7.42578125" style="10" customWidth="1"/>
    <col min="5" max="5" width="9.5703125" style="10" customWidth="1"/>
    <col min="6" max="6" width="18.5703125" style="91" customWidth="1"/>
    <col min="7" max="7" width="10" style="10" customWidth="1"/>
    <col min="8" max="8" width="14" style="10" customWidth="1"/>
    <col min="9" max="9" width="20.7109375" style="10" customWidth="1"/>
    <col min="10" max="11" width="3.85546875" style="10" customWidth="1"/>
    <col min="12" max="12" width="4.140625" style="10" customWidth="1"/>
    <col min="13" max="13" width="4" style="10" customWidth="1"/>
    <col min="14" max="15" width="4.140625" style="10" customWidth="1"/>
    <col min="16" max="16" width="3.5703125" style="10" customWidth="1"/>
    <col min="17" max="18" width="4.140625" style="10" customWidth="1"/>
    <col min="19" max="19" width="3.7109375" style="10" customWidth="1"/>
    <col min="20" max="20" width="3.85546875" style="10" customWidth="1"/>
    <col min="21" max="21" width="3.28515625" style="10" customWidth="1"/>
    <col min="22" max="22" width="17.140625" style="10" bestFit="1" customWidth="1"/>
    <col min="23" max="23" width="10.28515625" style="10" customWidth="1"/>
    <col min="24" max="24" width="10.85546875" style="89" customWidth="1"/>
    <col min="25" max="25" width="8.85546875" style="10" bestFit="1" customWidth="1"/>
    <col min="26" max="26" width="8.7109375" style="10" bestFit="1" customWidth="1"/>
    <col min="27" max="27" width="36.85546875" style="10" customWidth="1"/>
    <col min="28" max="16384" width="11.42578125" style="10"/>
  </cols>
  <sheetData>
    <row r="1" spans="1:27" ht="26.25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7" ht="26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7" ht="24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7" ht="6" customHeight="1" x14ac:dyDescent="0.3">
      <c r="A4" s="11"/>
      <c r="B4" s="11"/>
      <c r="C4" s="11"/>
      <c r="D4" s="11"/>
      <c r="E4" s="11"/>
      <c r="F4" s="11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7" ht="12.75" customHeight="1" x14ac:dyDescent="0.3">
      <c r="A5" s="15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40" t="s">
        <v>4</v>
      </c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</row>
    <row r="6" spans="1:27" ht="20.25" customHeight="1" x14ac:dyDescent="0.3">
      <c r="A6" s="17"/>
      <c r="B6" s="8">
        <v>2019</v>
      </c>
      <c r="C6" s="18"/>
      <c r="D6" s="407" t="s">
        <v>104</v>
      </c>
      <c r="E6" s="407"/>
      <c r="F6" s="407"/>
      <c r="G6" s="408" t="s">
        <v>79</v>
      </c>
      <c r="H6" s="409"/>
      <c r="I6" s="410" t="s">
        <v>80</v>
      </c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0"/>
    </row>
    <row r="7" spans="1:27" ht="5.25" customHeight="1" thickBot="1" x14ac:dyDescent="0.35">
      <c r="A7" s="13"/>
      <c r="B7" s="13"/>
      <c r="C7" s="13"/>
      <c r="D7" s="19"/>
      <c r="E7" s="19"/>
      <c r="F7" s="11"/>
      <c r="G7" s="19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7" ht="17.25" thickBot="1" x14ac:dyDescent="0.35">
      <c r="A8" s="411" t="s">
        <v>5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3"/>
    </row>
    <row r="9" spans="1:27" ht="25.5" customHeight="1" thickBot="1" x14ac:dyDescent="0.35">
      <c r="A9" s="414" t="s">
        <v>6</v>
      </c>
      <c r="B9" s="415"/>
      <c r="C9" s="415"/>
      <c r="D9" s="416"/>
      <c r="E9" s="417" t="s">
        <v>7</v>
      </c>
      <c r="F9" s="419" t="s">
        <v>8</v>
      </c>
      <c r="G9" s="421" t="s">
        <v>124</v>
      </c>
      <c r="H9" s="419" t="s">
        <v>132</v>
      </c>
      <c r="I9" s="423" t="s">
        <v>9</v>
      </c>
      <c r="J9" s="425" t="s">
        <v>28</v>
      </c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7"/>
      <c r="V9" s="428" t="s">
        <v>10</v>
      </c>
      <c r="W9" s="430" t="s">
        <v>109</v>
      </c>
      <c r="X9" s="431"/>
      <c r="Y9" s="431"/>
      <c r="Z9" s="432"/>
      <c r="AA9" s="433" t="s">
        <v>29</v>
      </c>
    </row>
    <row r="10" spans="1:27" ht="30" customHeight="1" thickBot="1" x14ac:dyDescent="0.35">
      <c r="A10" s="169" t="s">
        <v>11</v>
      </c>
      <c r="B10" s="435" t="s">
        <v>12</v>
      </c>
      <c r="C10" s="436"/>
      <c r="D10" s="437"/>
      <c r="E10" s="418"/>
      <c r="F10" s="420"/>
      <c r="G10" s="422"/>
      <c r="H10" s="420"/>
      <c r="I10" s="424"/>
      <c r="J10" s="115" t="s">
        <v>13</v>
      </c>
      <c r="K10" s="116" t="s">
        <v>14</v>
      </c>
      <c r="L10" s="116" t="s">
        <v>15</v>
      </c>
      <c r="M10" s="116" t="s">
        <v>16</v>
      </c>
      <c r="N10" s="116" t="s">
        <v>17</v>
      </c>
      <c r="O10" s="116" t="s">
        <v>18</v>
      </c>
      <c r="P10" s="116" t="s">
        <v>19</v>
      </c>
      <c r="Q10" s="116" t="s">
        <v>20</v>
      </c>
      <c r="R10" s="116" t="s">
        <v>21</v>
      </c>
      <c r="S10" s="116" t="s">
        <v>22</v>
      </c>
      <c r="T10" s="116" t="s">
        <v>23</v>
      </c>
      <c r="U10" s="117" t="s">
        <v>24</v>
      </c>
      <c r="V10" s="429"/>
      <c r="W10" s="162" t="s">
        <v>108</v>
      </c>
      <c r="X10" s="163" t="s">
        <v>110</v>
      </c>
      <c r="Y10" s="163" t="s">
        <v>111</v>
      </c>
      <c r="Z10" s="164" t="s">
        <v>112</v>
      </c>
      <c r="AA10" s="434"/>
    </row>
    <row r="11" spans="1:27" s="79" customFormat="1" ht="76.5" customHeight="1" x14ac:dyDescent="0.3">
      <c r="A11" s="144">
        <v>1</v>
      </c>
      <c r="B11" s="405" t="s">
        <v>130</v>
      </c>
      <c r="C11" s="405"/>
      <c r="D11" s="406"/>
      <c r="E11" s="325" t="s">
        <v>25</v>
      </c>
      <c r="F11" s="326" t="s">
        <v>131</v>
      </c>
      <c r="G11" s="327">
        <v>0.8</v>
      </c>
      <c r="H11" s="328">
        <v>25000000</v>
      </c>
      <c r="I11" s="329" t="s">
        <v>129</v>
      </c>
      <c r="J11" s="338"/>
      <c r="K11" s="339"/>
      <c r="L11" s="340"/>
      <c r="M11" s="340"/>
      <c r="N11" s="339"/>
      <c r="O11" s="339"/>
      <c r="P11" s="339"/>
      <c r="Q11" s="339"/>
      <c r="R11" s="339"/>
      <c r="S11" s="339"/>
      <c r="T11" s="339"/>
      <c r="U11" s="341"/>
      <c r="V11" s="342"/>
      <c r="W11" s="343"/>
      <c r="X11" s="344"/>
      <c r="Y11" s="344"/>
      <c r="Z11" s="345"/>
      <c r="AA11" s="346"/>
    </row>
    <row r="12" spans="1:27" s="79" customFormat="1" ht="56.25" customHeight="1" thickBot="1" x14ac:dyDescent="0.35">
      <c r="A12" s="363">
        <v>2</v>
      </c>
      <c r="B12" s="401" t="s">
        <v>133</v>
      </c>
      <c r="C12" s="401"/>
      <c r="D12" s="402"/>
      <c r="E12" s="330">
        <v>1</v>
      </c>
      <c r="F12" s="174" t="s">
        <v>126</v>
      </c>
      <c r="G12" s="262">
        <v>0</v>
      </c>
      <c r="H12" s="324">
        <v>10000000</v>
      </c>
      <c r="I12" s="331" t="s">
        <v>127</v>
      </c>
      <c r="J12" s="337"/>
      <c r="K12" s="347"/>
      <c r="L12" s="348"/>
      <c r="M12" s="347"/>
      <c r="N12" s="347"/>
      <c r="O12" s="347"/>
      <c r="P12" s="347"/>
      <c r="Q12" s="347"/>
      <c r="R12" s="347"/>
      <c r="S12" s="347"/>
      <c r="T12" s="347"/>
      <c r="U12" s="349"/>
      <c r="V12" s="350"/>
      <c r="W12" s="351"/>
      <c r="X12" s="90"/>
      <c r="Y12" s="90"/>
      <c r="Z12" s="352"/>
      <c r="AA12" s="353"/>
    </row>
    <row r="13" spans="1:27" s="79" customFormat="1" ht="82.5" customHeight="1" x14ac:dyDescent="0.3">
      <c r="A13" s="363">
        <v>3</v>
      </c>
      <c r="B13" s="401" t="s">
        <v>134</v>
      </c>
      <c r="C13" s="401"/>
      <c r="D13" s="402"/>
      <c r="E13" s="330" t="s">
        <v>135</v>
      </c>
      <c r="F13" s="174" t="s">
        <v>125</v>
      </c>
      <c r="G13" s="262">
        <v>0</v>
      </c>
      <c r="H13" s="324">
        <v>60000000</v>
      </c>
      <c r="I13" s="331" t="s">
        <v>128</v>
      </c>
      <c r="J13" s="354"/>
      <c r="K13" s="355"/>
      <c r="L13" s="356"/>
      <c r="M13" s="357"/>
      <c r="N13" s="357"/>
      <c r="O13" s="357"/>
      <c r="P13" s="357"/>
      <c r="Q13" s="357"/>
      <c r="R13" s="357"/>
      <c r="S13" s="357"/>
      <c r="T13" s="357"/>
      <c r="U13" s="358"/>
      <c r="V13" s="359"/>
      <c r="W13" s="360"/>
      <c r="X13" s="111"/>
      <c r="Y13" s="111"/>
      <c r="Z13" s="361"/>
      <c r="AA13" s="362"/>
    </row>
    <row r="14" spans="1:27" s="79" customFormat="1" ht="47.25" customHeight="1" thickBot="1" x14ac:dyDescent="0.35">
      <c r="A14" s="202">
        <v>4</v>
      </c>
      <c r="B14" s="403" t="s">
        <v>136</v>
      </c>
      <c r="C14" s="404"/>
      <c r="D14" s="404"/>
      <c r="E14" s="332" t="s">
        <v>25</v>
      </c>
      <c r="F14" s="333" t="s">
        <v>137</v>
      </c>
      <c r="G14" s="334">
        <v>0</v>
      </c>
      <c r="H14" s="335">
        <v>6000000</v>
      </c>
      <c r="I14" s="336"/>
      <c r="J14" s="321"/>
      <c r="K14" s="204"/>
      <c r="L14" s="204"/>
      <c r="M14" s="204"/>
      <c r="N14" s="204"/>
      <c r="O14" s="204"/>
      <c r="P14" s="204"/>
      <c r="Q14" s="204"/>
      <c r="R14" s="205"/>
      <c r="S14" s="204"/>
      <c r="T14" s="204"/>
      <c r="U14" s="206"/>
      <c r="V14" s="207"/>
      <c r="W14" s="208"/>
      <c r="X14" s="209"/>
      <c r="Y14" s="209"/>
      <c r="Z14" s="210"/>
      <c r="AA14" s="211"/>
    </row>
    <row r="15" spans="1:27" ht="17.25" thickBot="1" x14ac:dyDescent="0.35">
      <c r="A15" s="212"/>
      <c r="B15" s="213"/>
      <c r="C15" s="213"/>
      <c r="D15" s="213"/>
      <c r="E15" s="239"/>
      <c r="F15" s="237"/>
      <c r="G15" s="239"/>
      <c r="H15" s="322" t="s">
        <v>122</v>
      </c>
      <c r="I15" s="323" t="e">
        <f>W15</f>
        <v>#DIV/0!</v>
      </c>
      <c r="J15" s="214"/>
      <c r="K15" s="215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189" t="e">
        <f>AVERAGE(W11:W14)</f>
        <v>#DIV/0!</v>
      </c>
      <c r="X15" s="216" t="e">
        <f>+AVERAGE(X11:X14)</f>
        <v>#DIV/0!</v>
      </c>
      <c r="Y15" s="216" t="e">
        <f>+AVERAGE(Y11:Y14)</f>
        <v>#DIV/0!</v>
      </c>
      <c r="Z15" s="216" t="e">
        <f>+AVERAGE(Z11:Z14)</f>
        <v>#DIV/0!</v>
      </c>
      <c r="AA15" s="190"/>
    </row>
    <row r="16" spans="1:27" ht="17.25" thickBot="1" x14ac:dyDescent="0.35">
      <c r="A16" s="191"/>
      <c r="B16" s="192"/>
      <c r="C16" s="192"/>
      <c r="D16" s="192"/>
      <c r="E16" s="192"/>
      <c r="F16" s="217"/>
      <c r="G16" s="192"/>
      <c r="H16" s="222" t="s">
        <v>123</v>
      </c>
      <c r="I16" s="223">
        <v>1</v>
      </c>
      <c r="J16" s="217"/>
      <c r="K16" s="218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219"/>
      <c r="Y16" s="192"/>
      <c r="Z16" s="192"/>
      <c r="AA16" s="195"/>
    </row>
    <row r="17" spans="1:27" x14ac:dyDescent="0.3">
      <c r="A17" s="191"/>
      <c r="B17" s="192"/>
      <c r="C17" s="192"/>
      <c r="D17" s="192"/>
      <c r="E17" s="192"/>
      <c r="F17" s="217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219"/>
      <c r="Y17" s="192"/>
      <c r="Z17" s="192"/>
      <c r="AA17" s="195"/>
    </row>
    <row r="18" spans="1:27" x14ac:dyDescent="0.3">
      <c r="A18" s="191"/>
      <c r="B18" s="192"/>
      <c r="C18" s="192"/>
      <c r="D18" s="192"/>
      <c r="E18" s="192"/>
      <c r="F18" s="217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219"/>
      <c r="Y18" s="192"/>
      <c r="Z18" s="192"/>
      <c r="AA18" s="195"/>
    </row>
    <row r="19" spans="1:27" x14ac:dyDescent="0.3">
      <c r="A19" s="191"/>
      <c r="B19" s="192"/>
      <c r="C19" s="192"/>
      <c r="D19" s="192"/>
      <c r="E19" s="192"/>
      <c r="F19" s="217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219"/>
      <c r="Y19" s="192"/>
      <c r="Z19" s="192"/>
      <c r="AA19" s="195"/>
    </row>
    <row r="20" spans="1:27" x14ac:dyDescent="0.3">
      <c r="A20" s="191"/>
      <c r="B20" s="192"/>
      <c r="C20" s="192"/>
      <c r="D20" s="192"/>
      <c r="E20" s="192"/>
      <c r="F20" s="217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219"/>
      <c r="Y20" s="192"/>
      <c r="Z20" s="192"/>
      <c r="AA20" s="195"/>
    </row>
    <row r="21" spans="1:27" x14ac:dyDescent="0.3">
      <c r="A21" s="191"/>
      <c r="B21" s="192"/>
      <c r="C21" s="192"/>
      <c r="D21" s="192"/>
      <c r="E21" s="192"/>
      <c r="F21" s="217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219"/>
      <c r="Y21" s="192"/>
      <c r="Z21" s="192"/>
      <c r="AA21" s="195"/>
    </row>
    <row r="22" spans="1:27" x14ac:dyDescent="0.3">
      <c r="A22" s="191"/>
      <c r="B22" s="192"/>
      <c r="C22" s="192"/>
      <c r="D22" s="192"/>
      <c r="E22" s="192"/>
      <c r="F22" s="217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219"/>
      <c r="Y22" s="192"/>
      <c r="Z22" s="192"/>
      <c r="AA22" s="195"/>
    </row>
    <row r="23" spans="1:27" x14ac:dyDescent="0.3">
      <c r="A23" s="191"/>
      <c r="B23" s="192"/>
      <c r="C23" s="192"/>
      <c r="D23" s="192"/>
      <c r="E23" s="192"/>
      <c r="F23" s="217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219"/>
      <c r="Y23" s="192"/>
      <c r="Z23" s="192"/>
      <c r="AA23" s="195"/>
    </row>
    <row r="24" spans="1:27" x14ac:dyDescent="0.3">
      <c r="A24" s="191"/>
      <c r="B24" s="192"/>
      <c r="C24" s="192"/>
      <c r="D24" s="192"/>
      <c r="E24" s="192"/>
      <c r="F24" s="217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219"/>
      <c r="Y24" s="192"/>
      <c r="Z24" s="192"/>
      <c r="AA24" s="195"/>
    </row>
    <row r="25" spans="1:27" x14ac:dyDescent="0.3">
      <c r="A25" s="191"/>
      <c r="B25" s="192"/>
      <c r="C25" s="192"/>
      <c r="D25" s="192"/>
      <c r="E25" s="192"/>
      <c r="F25" s="217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219"/>
      <c r="Y25" s="192"/>
      <c r="Z25" s="192"/>
      <c r="AA25" s="195"/>
    </row>
    <row r="26" spans="1:27" x14ac:dyDescent="0.3">
      <c r="A26" s="191"/>
      <c r="B26" s="192"/>
      <c r="C26" s="192"/>
      <c r="D26" s="192"/>
      <c r="E26" s="192"/>
      <c r="F26" s="217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219"/>
      <c r="Y26" s="192"/>
      <c r="Z26" s="192"/>
      <c r="AA26" s="195"/>
    </row>
    <row r="27" spans="1:27" x14ac:dyDescent="0.3">
      <c r="A27" s="191"/>
      <c r="B27" s="192"/>
      <c r="C27" s="192"/>
      <c r="D27" s="192"/>
      <c r="E27" s="192"/>
      <c r="F27" s="217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219"/>
      <c r="Y27" s="192"/>
      <c r="Z27" s="192"/>
      <c r="AA27" s="195"/>
    </row>
    <row r="28" spans="1:27" ht="17.25" thickBot="1" x14ac:dyDescent="0.35">
      <c r="A28" s="196"/>
      <c r="B28" s="197"/>
      <c r="C28" s="197"/>
      <c r="D28" s="197"/>
      <c r="E28" s="197"/>
      <c r="F28" s="220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221"/>
      <c r="Y28" s="197"/>
      <c r="Z28" s="197"/>
      <c r="AA28" s="198"/>
    </row>
    <row r="30" spans="1:27" x14ac:dyDescent="0.3">
      <c r="H30" s="122" t="s">
        <v>122</v>
      </c>
      <c r="I30" s="33" t="e">
        <f>AVERAGE(W15,'M - GPR'!W50,'M - GT, Infraestructura'!W46,'M - GT, Operaciones '!W32,'A - Gestión Financiera'!W13,'A - Gestión de Contratación'!W13,'A -Gestión Administrativa'!W18,'A -Gestión TH'!W13,'A -Gestión Documental'!W16,'A -SG-SST'!W74)</f>
        <v>#DIV/0!</v>
      </c>
    </row>
    <row r="31" spans="1:27" x14ac:dyDescent="0.3">
      <c r="H31" s="122" t="s">
        <v>123</v>
      </c>
      <c r="I31" s="101">
        <v>1</v>
      </c>
      <c r="J31" s="3"/>
      <c r="K31" s="13"/>
    </row>
    <row r="32" spans="1:27" x14ac:dyDescent="0.3">
      <c r="J32" s="3"/>
      <c r="K32" s="13"/>
    </row>
  </sheetData>
  <mergeCells count="27">
    <mergeCell ref="D5:F5"/>
    <mergeCell ref="G5:H5"/>
    <mergeCell ref="I5:AA5"/>
    <mergeCell ref="A1:E3"/>
    <mergeCell ref="F1:V3"/>
    <mergeCell ref="W1:AA1"/>
    <mergeCell ref="W2:AA2"/>
    <mergeCell ref="W3:AA3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B12:D12"/>
    <mergeCell ref="B13:D13"/>
    <mergeCell ref="B14:D14"/>
    <mergeCell ref="B11:D11"/>
    <mergeCell ref="D6:F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52" orientation="landscape" horizontalDpi="4294967292" verticalDpi="4294967292" r:id="rId1"/>
  <ignoredErrors>
    <ignoredError sqref="I15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AC86"/>
  <sheetViews>
    <sheetView showGridLines="0" zoomScale="90" zoomScaleNormal="90" zoomScaleSheetLayoutView="100" zoomScalePageLayoutView="200" workbookViewId="0">
      <selection activeCell="G76" sqref="G76"/>
    </sheetView>
  </sheetViews>
  <sheetFormatPr baseColWidth="10" defaultColWidth="11.42578125" defaultRowHeight="16.5" x14ac:dyDescent="0.3"/>
  <cols>
    <col min="1" max="1" width="3.7109375" style="10" customWidth="1"/>
    <col min="2" max="2" width="14.28515625" style="10" customWidth="1"/>
    <col min="3" max="3" width="11.85546875" style="10" customWidth="1"/>
    <col min="4" max="4" width="9" style="10" customWidth="1"/>
    <col min="5" max="5" width="14.42578125" style="10" customWidth="1"/>
    <col min="6" max="6" width="19.140625" style="10" customWidth="1"/>
    <col min="7" max="8" width="17.140625" style="10" customWidth="1"/>
    <col min="9" max="9" width="18.28515625" style="10" customWidth="1"/>
    <col min="10" max="10" width="3.85546875" style="10" customWidth="1"/>
    <col min="11" max="11" width="3.7109375" style="10" customWidth="1"/>
    <col min="12" max="12" width="4.5703125" style="10" customWidth="1"/>
    <col min="13" max="14" width="4.140625" style="10" customWidth="1"/>
    <col min="15" max="15" width="3.7109375" style="10" customWidth="1"/>
    <col min="16" max="16" width="3.42578125" style="10" customWidth="1"/>
    <col min="17" max="17" width="4" style="10" customWidth="1"/>
    <col min="18" max="18" width="4.85546875" style="10" customWidth="1"/>
    <col min="19" max="19" width="3.5703125" style="10" customWidth="1"/>
    <col min="20" max="20" width="3.85546875" style="10" customWidth="1"/>
    <col min="21" max="21" width="3.42578125" style="10" customWidth="1"/>
    <col min="22" max="22" width="16.5703125" style="10" hidden="1" customWidth="1"/>
    <col min="23" max="25" width="11.42578125" style="10"/>
    <col min="26" max="26" width="10.42578125" style="10" bestFit="1" customWidth="1"/>
    <col min="27" max="27" width="37.42578125" style="10" customWidth="1"/>
    <col min="28" max="16384" width="11.42578125" style="10"/>
  </cols>
  <sheetData>
    <row r="1" spans="1:29" ht="24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9" ht="23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9" ht="24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9" ht="6" customHeight="1" x14ac:dyDescent="0.3">
      <c r="A4" s="11"/>
      <c r="B4" s="11"/>
      <c r="C4" s="11"/>
      <c r="D4" s="11"/>
      <c r="E4" s="11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9" ht="14.25" customHeight="1" x14ac:dyDescent="0.3">
      <c r="A5" s="15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39" t="s">
        <v>4</v>
      </c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  <c r="AA5" s="439"/>
    </row>
    <row r="6" spans="1:29" ht="30" customHeight="1" x14ac:dyDescent="0.3">
      <c r="A6" s="18"/>
      <c r="B6" s="384">
        <v>2019</v>
      </c>
      <c r="C6" s="18"/>
      <c r="D6" s="407" t="s">
        <v>203</v>
      </c>
      <c r="E6" s="407"/>
      <c r="F6" s="407"/>
      <c r="G6" s="408" t="s">
        <v>204</v>
      </c>
      <c r="H6" s="409"/>
      <c r="I6" s="645" t="s">
        <v>277</v>
      </c>
      <c r="J6" s="645"/>
      <c r="K6" s="645"/>
      <c r="L6" s="645"/>
      <c r="M6" s="645"/>
      <c r="N6" s="645"/>
      <c r="O6" s="645"/>
      <c r="P6" s="645"/>
      <c r="Q6" s="645"/>
      <c r="R6" s="645"/>
      <c r="S6" s="645"/>
      <c r="T6" s="645"/>
      <c r="U6" s="645"/>
      <c r="V6" s="645"/>
      <c r="W6" s="645"/>
      <c r="X6" s="645"/>
      <c r="Y6" s="645"/>
      <c r="Z6" s="645"/>
      <c r="AA6" s="645"/>
    </row>
    <row r="7" spans="1:29" ht="5.25" customHeight="1" thickBot="1" x14ac:dyDescent="0.35">
      <c r="A7" s="13"/>
      <c r="B7" s="13"/>
      <c r="C7" s="13"/>
      <c r="D7" s="19"/>
      <c r="E7" s="19"/>
      <c r="F7" s="19"/>
      <c r="G7" s="19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9" ht="17.25" thickBot="1" x14ac:dyDescent="0.35">
      <c r="A8" s="411" t="s">
        <v>5</v>
      </c>
      <c r="B8" s="412"/>
      <c r="C8" s="412"/>
      <c r="D8" s="412"/>
      <c r="E8" s="482"/>
      <c r="F8" s="482"/>
      <c r="G8" s="482"/>
      <c r="H8" s="482"/>
      <c r="I8" s="48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82"/>
      <c r="W8" s="482"/>
      <c r="X8" s="482"/>
      <c r="Y8" s="482"/>
      <c r="Z8" s="482"/>
      <c r="AA8" s="483"/>
    </row>
    <row r="9" spans="1:29" ht="21.75" customHeight="1" x14ac:dyDescent="0.3">
      <c r="A9" s="646" t="s">
        <v>6</v>
      </c>
      <c r="B9" s="423"/>
      <c r="C9" s="423"/>
      <c r="D9" s="647"/>
      <c r="E9" s="648" t="s">
        <v>7</v>
      </c>
      <c r="F9" s="487" t="s">
        <v>8</v>
      </c>
      <c r="G9" s="487" t="s">
        <v>124</v>
      </c>
      <c r="H9" s="487" t="s">
        <v>163</v>
      </c>
      <c r="I9" s="651" t="s">
        <v>9</v>
      </c>
      <c r="J9" s="653" t="s">
        <v>28</v>
      </c>
      <c r="K9" s="654"/>
      <c r="L9" s="654"/>
      <c r="M9" s="654"/>
      <c r="N9" s="654"/>
      <c r="O9" s="654"/>
      <c r="P9" s="654"/>
      <c r="Q9" s="654"/>
      <c r="R9" s="654"/>
      <c r="S9" s="654"/>
      <c r="T9" s="654"/>
      <c r="U9" s="655"/>
      <c r="V9" s="656" t="s">
        <v>10</v>
      </c>
      <c r="W9" s="658" t="s">
        <v>109</v>
      </c>
      <c r="X9" s="492"/>
      <c r="Y9" s="492"/>
      <c r="Z9" s="659"/>
      <c r="AA9" s="433" t="s">
        <v>29</v>
      </c>
    </row>
    <row r="10" spans="1:29" ht="18" customHeight="1" thickBot="1" x14ac:dyDescent="0.35">
      <c r="A10" s="20" t="s">
        <v>11</v>
      </c>
      <c r="B10" s="495" t="s">
        <v>12</v>
      </c>
      <c r="C10" s="496"/>
      <c r="D10" s="661"/>
      <c r="E10" s="649"/>
      <c r="F10" s="650"/>
      <c r="G10" s="650"/>
      <c r="H10" s="650"/>
      <c r="I10" s="652"/>
      <c r="J10" s="386" t="s">
        <v>13</v>
      </c>
      <c r="K10" s="387" t="s">
        <v>14</v>
      </c>
      <c r="L10" s="387" t="s">
        <v>15</v>
      </c>
      <c r="M10" s="387" t="s">
        <v>16</v>
      </c>
      <c r="N10" s="387" t="s">
        <v>17</v>
      </c>
      <c r="O10" s="387" t="s">
        <v>18</v>
      </c>
      <c r="P10" s="387" t="s">
        <v>19</v>
      </c>
      <c r="Q10" s="387" t="s">
        <v>20</v>
      </c>
      <c r="R10" s="387" t="s">
        <v>21</v>
      </c>
      <c r="S10" s="387" t="s">
        <v>22</v>
      </c>
      <c r="T10" s="387" t="s">
        <v>23</v>
      </c>
      <c r="U10" s="388" t="s">
        <v>24</v>
      </c>
      <c r="V10" s="657"/>
      <c r="W10" s="389" t="s">
        <v>108</v>
      </c>
      <c r="X10" s="390" t="s">
        <v>110</v>
      </c>
      <c r="Y10" s="390" t="s">
        <v>111</v>
      </c>
      <c r="Z10" s="391" t="s">
        <v>112</v>
      </c>
      <c r="AA10" s="660"/>
    </row>
    <row r="11" spans="1:29" ht="25.5" x14ac:dyDescent="0.3">
      <c r="A11" s="393">
        <v>1</v>
      </c>
      <c r="B11" s="662" t="s">
        <v>278</v>
      </c>
      <c r="C11" s="663"/>
      <c r="D11" s="664"/>
      <c r="E11" s="394" t="s">
        <v>279</v>
      </c>
      <c r="F11" s="395" t="s">
        <v>280</v>
      </c>
      <c r="G11" s="396" t="s">
        <v>279</v>
      </c>
      <c r="H11" s="397" t="s">
        <v>25</v>
      </c>
      <c r="I11" s="395" t="s">
        <v>281</v>
      </c>
      <c r="J11" s="37"/>
      <c r="K11" s="294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1"/>
      <c r="W11" s="392"/>
      <c r="X11" s="392"/>
      <c r="Y11" s="392"/>
      <c r="Z11" s="392"/>
      <c r="AA11" s="383"/>
    </row>
    <row r="12" spans="1:29" ht="38.25" x14ac:dyDescent="0.3">
      <c r="A12" s="393">
        <v>2</v>
      </c>
      <c r="B12" s="642" t="s">
        <v>282</v>
      </c>
      <c r="C12" s="643"/>
      <c r="D12" s="644"/>
      <c r="E12" s="394">
        <v>1</v>
      </c>
      <c r="F12" s="398" t="s">
        <v>283</v>
      </c>
      <c r="G12" s="396" t="s">
        <v>279</v>
      </c>
      <c r="H12" s="397" t="s">
        <v>25</v>
      </c>
      <c r="I12" s="395" t="s">
        <v>284</v>
      </c>
      <c r="J12" s="37"/>
      <c r="K12" s="294" t="s">
        <v>49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85"/>
      <c r="W12" s="392"/>
      <c r="X12" s="392"/>
      <c r="Y12" s="392"/>
      <c r="Z12" s="392"/>
      <c r="AA12" s="383"/>
    </row>
    <row r="13" spans="1:29" ht="52.5" customHeight="1" x14ac:dyDescent="0.3">
      <c r="A13" s="393">
        <v>3</v>
      </c>
      <c r="B13" s="642" t="s">
        <v>285</v>
      </c>
      <c r="C13" s="643"/>
      <c r="D13" s="644"/>
      <c r="E13" s="394">
        <v>1</v>
      </c>
      <c r="F13" s="398" t="s">
        <v>286</v>
      </c>
      <c r="G13" s="399" t="s">
        <v>287</v>
      </c>
      <c r="H13" s="397" t="s">
        <v>25</v>
      </c>
      <c r="I13" s="395" t="s">
        <v>288</v>
      </c>
      <c r="J13" s="37"/>
      <c r="K13" s="294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85"/>
      <c r="W13" s="392"/>
      <c r="X13" s="392"/>
      <c r="Y13" s="392"/>
      <c r="Z13" s="392"/>
      <c r="AA13" s="383"/>
      <c r="AC13" s="10">
        <f>100%/4</f>
        <v>0.25</v>
      </c>
    </row>
    <row r="14" spans="1:29" x14ac:dyDescent="0.3">
      <c r="A14" s="393">
        <v>4</v>
      </c>
      <c r="B14" s="642" t="s">
        <v>289</v>
      </c>
      <c r="C14" s="643"/>
      <c r="D14" s="644"/>
      <c r="E14" s="394" t="s">
        <v>279</v>
      </c>
      <c r="F14" s="398" t="s">
        <v>290</v>
      </c>
      <c r="G14" s="399" t="s">
        <v>279</v>
      </c>
      <c r="H14" s="397" t="s">
        <v>25</v>
      </c>
      <c r="I14" s="395" t="s">
        <v>288</v>
      </c>
      <c r="J14" s="37"/>
      <c r="K14" s="37"/>
      <c r="L14" s="37"/>
      <c r="M14" s="37"/>
      <c r="N14" s="37"/>
      <c r="O14" s="294"/>
      <c r="P14" s="37"/>
      <c r="Q14" s="37"/>
      <c r="R14" s="37"/>
      <c r="S14" s="37"/>
      <c r="T14" s="37"/>
      <c r="U14" s="37"/>
      <c r="V14" s="385"/>
      <c r="W14" s="392"/>
      <c r="X14" s="392"/>
      <c r="Y14" s="392"/>
      <c r="Z14" s="392"/>
      <c r="AA14" s="383"/>
    </row>
    <row r="15" spans="1:29" ht="51" x14ac:dyDescent="0.3">
      <c r="A15" s="393">
        <v>5</v>
      </c>
      <c r="B15" s="642" t="s">
        <v>291</v>
      </c>
      <c r="C15" s="643"/>
      <c r="D15" s="644"/>
      <c r="E15" s="394" t="s">
        <v>279</v>
      </c>
      <c r="F15" s="398" t="s">
        <v>292</v>
      </c>
      <c r="G15" s="399" t="s">
        <v>293</v>
      </c>
      <c r="H15" s="397" t="s">
        <v>25</v>
      </c>
      <c r="I15" s="395" t="s">
        <v>294</v>
      </c>
      <c r="J15" s="37"/>
      <c r="K15" s="37"/>
      <c r="L15" s="37"/>
      <c r="M15" s="37"/>
      <c r="N15" s="37"/>
      <c r="O15" s="37"/>
      <c r="P15" s="37"/>
      <c r="Q15" s="294"/>
      <c r="R15" s="37"/>
      <c r="S15" s="37"/>
      <c r="T15" s="37"/>
      <c r="U15" s="37"/>
      <c r="V15" s="385"/>
      <c r="W15" s="392"/>
      <c r="X15" s="392"/>
      <c r="Y15" s="392"/>
      <c r="Z15" s="392"/>
      <c r="AA15" s="383"/>
    </row>
    <row r="16" spans="1:29" ht="48.75" customHeight="1" x14ac:dyDescent="0.3">
      <c r="A16" s="393">
        <v>6</v>
      </c>
      <c r="B16" s="642" t="s">
        <v>295</v>
      </c>
      <c r="C16" s="643"/>
      <c r="D16" s="644"/>
      <c r="E16" s="394" t="s">
        <v>279</v>
      </c>
      <c r="F16" s="395" t="s">
        <v>296</v>
      </c>
      <c r="G16" s="399" t="s">
        <v>279</v>
      </c>
      <c r="H16" s="397" t="s">
        <v>25</v>
      </c>
      <c r="I16" s="395" t="s">
        <v>297</v>
      </c>
      <c r="J16" s="31"/>
      <c r="K16" s="295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85"/>
      <c r="W16" s="392"/>
      <c r="X16" s="392"/>
      <c r="Y16" s="392"/>
      <c r="Z16" s="392"/>
      <c r="AA16" s="383"/>
    </row>
    <row r="17" spans="1:27" ht="51" customHeight="1" x14ac:dyDescent="0.3">
      <c r="A17" s="393">
        <v>7</v>
      </c>
      <c r="B17" s="642" t="s">
        <v>298</v>
      </c>
      <c r="C17" s="643"/>
      <c r="D17" s="644"/>
      <c r="E17" s="394" t="s">
        <v>279</v>
      </c>
      <c r="F17" s="395" t="s">
        <v>299</v>
      </c>
      <c r="G17" s="399" t="s">
        <v>300</v>
      </c>
      <c r="H17" s="397" t="s">
        <v>25</v>
      </c>
      <c r="I17" s="395" t="s">
        <v>301</v>
      </c>
      <c r="J17" s="37"/>
      <c r="K17" s="294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0"/>
      <c r="W17" s="392"/>
      <c r="X17" s="392"/>
      <c r="Y17" s="392"/>
      <c r="Z17" s="392"/>
      <c r="AA17" s="383"/>
    </row>
    <row r="18" spans="1:27" ht="51" x14ac:dyDescent="0.3">
      <c r="A18" s="393">
        <v>8</v>
      </c>
      <c r="B18" s="642" t="s">
        <v>302</v>
      </c>
      <c r="C18" s="643"/>
      <c r="D18" s="644"/>
      <c r="E18" s="394" t="s">
        <v>279</v>
      </c>
      <c r="F18" s="395" t="s">
        <v>303</v>
      </c>
      <c r="G18" s="399" t="s">
        <v>279</v>
      </c>
      <c r="H18" s="397" t="s">
        <v>25</v>
      </c>
      <c r="I18" s="395" t="s">
        <v>301</v>
      </c>
      <c r="J18" s="37"/>
      <c r="K18" s="294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0"/>
      <c r="W18" s="392"/>
      <c r="X18" s="392"/>
      <c r="Y18" s="392"/>
      <c r="Z18" s="392"/>
      <c r="AA18" s="383"/>
    </row>
    <row r="19" spans="1:27" ht="38.25" x14ac:dyDescent="0.3">
      <c r="A19" s="393">
        <v>9</v>
      </c>
      <c r="B19" s="642" t="s">
        <v>304</v>
      </c>
      <c r="C19" s="643"/>
      <c r="D19" s="644"/>
      <c r="E19" s="394" t="s">
        <v>279</v>
      </c>
      <c r="F19" s="395" t="s">
        <v>305</v>
      </c>
      <c r="G19" s="399" t="s">
        <v>306</v>
      </c>
      <c r="H19" s="397" t="s">
        <v>25</v>
      </c>
      <c r="I19" s="395" t="s">
        <v>307</v>
      </c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30"/>
      <c r="W19" s="392"/>
      <c r="X19" s="392"/>
      <c r="Y19" s="392"/>
      <c r="Z19" s="392"/>
      <c r="AA19" s="383"/>
    </row>
    <row r="20" spans="1:27" ht="38.25" x14ac:dyDescent="0.3">
      <c r="A20" s="393">
        <v>10</v>
      </c>
      <c r="B20" s="642" t="s">
        <v>308</v>
      </c>
      <c r="C20" s="643"/>
      <c r="D20" s="644"/>
      <c r="E20" s="394" t="s">
        <v>279</v>
      </c>
      <c r="F20" s="395" t="s">
        <v>309</v>
      </c>
      <c r="G20" s="399" t="s">
        <v>310</v>
      </c>
      <c r="H20" s="400">
        <v>300000</v>
      </c>
      <c r="I20" s="395" t="s">
        <v>311</v>
      </c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30"/>
      <c r="W20" s="392"/>
      <c r="X20" s="392"/>
      <c r="Y20" s="392"/>
      <c r="Z20" s="392"/>
      <c r="AA20" s="383"/>
    </row>
    <row r="21" spans="1:27" ht="38.25" x14ac:dyDescent="0.3">
      <c r="A21" s="393">
        <v>11</v>
      </c>
      <c r="B21" s="642" t="s">
        <v>312</v>
      </c>
      <c r="C21" s="643"/>
      <c r="D21" s="644"/>
      <c r="E21" s="394">
        <v>12</v>
      </c>
      <c r="F21" s="395" t="s">
        <v>313</v>
      </c>
      <c r="G21" s="399" t="s">
        <v>314</v>
      </c>
      <c r="H21" s="397" t="s">
        <v>25</v>
      </c>
      <c r="I21" s="395" t="s">
        <v>315</v>
      </c>
      <c r="J21" s="37"/>
      <c r="K21" s="294"/>
      <c r="L21" s="37"/>
      <c r="M21" s="294"/>
      <c r="N21" s="37"/>
      <c r="O21" s="294"/>
      <c r="P21" s="37"/>
      <c r="Q21" s="294"/>
      <c r="R21" s="37"/>
      <c r="S21" s="294"/>
      <c r="T21" s="37"/>
      <c r="U21" s="294"/>
      <c r="V21" s="30"/>
      <c r="W21" s="392"/>
      <c r="X21" s="392"/>
      <c r="Y21" s="392"/>
      <c r="Z21" s="392"/>
      <c r="AA21" s="383"/>
    </row>
    <row r="22" spans="1:27" ht="25.5" x14ac:dyDescent="0.3">
      <c r="A22" s="393">
        <v>12</v>
      </c>
      <c r="B22" s="642" t="s">
        <v>316</v>
      </c>
      <c r="C22" s="643"/>
      <c r="D22" s="644"/>
      <c r="E22" s="394" t="s">
        <v>279</v>
      </c>
      <c r="F22" s="395" t="s">
        <v>317</v>
      </c>
      <c r="G22" s="399" t="s">
        <v>279</v>
      </c>
      <c r="H22" s="397" t="s">
        <v>25</v>
      </c>
      <c r="I22" s="395" t="s">
        <v>315</v>
      </c>
      <c r="J22" s="37"/>
      <c r="K22" s="294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0"/>
      <c r="W22" s="392"/>
      <c r="X22" s="392"/>
      <c r="Y22" s="392"/>
      <c r="Z22" s="392"/>
      <c r="AA22" s="383"/>
    </row>
    <row r="23" spans="1:27" ht="25.5" x14ac:dyDescent="0.3">
      <c r="A23" s="393">
        <v>13</v>
      </c>
      <c r="B23" s="642" t="s">
        <v>318</v>
      </c>
      <c r="C23" s="643"/>
      <c r="D23" s="644"/>
      <c r="E23" s="394">
        <v>12</v>
      </c>
      <c r="F23" s="395" t="s">
        <v>319</v>
      </c>
      <c r="G23" s="399" t="s">
        <v>279</v>
      </c>
      <c r="H23" s="397" t="s">
        <v>25</v>
      </c>
      <c r="I23" s="395" t="s">
        <v>315</v>
      </c>
      <c r="J23" s="37"/>
      <c r="K23" s="37"/>
      <c r="L23" s="37"/>
      <c r="M23" s="294"/>
      <c r="N23" s="37"/>
      <c r="O23" s="37"/>
      <c r="P23" s="37"/>
      <c r="Q23" s="37"/>
      <c r="R23" s="37"/>
      <c r="S23" s="37"/>
      <c r="T23" s="37"/>
      <c r="U23" s="37"/>
      <c r="V23" s="30"/>
      <c r="W23" s="392"/>
      <c r="X23" s="392"/>
      <c r="Y23" s="392"/>
      <c r="Z23" s="392"/>
      <c r="AA23" s="383"/>
    </row>
    <row r="24" spans="1:27" ht="25.5" x14ac:dyDescent="0.3">
      <c r="A24" s="393">
        <v>14</v>
      </c>
      <c r="B24" s="642" t="s">
        <v>320</v>
      </c>
      <c r="C24" s="643"/>
      <c r="D24" s="644"/>
      <c r="E24" s="394">
        <v>13</v>
      </c>
      <c r="F24" s="395" t="s">
        <v>321</v>
      </c>
      <c r="G24" s="399" t="s">
        <v>279</v>
      </c>
      <c r="H24" s="397" t="s">
        <v>25</v>
      </c>
      <c r="I24" s="395" t="s">
        <v>301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294"/>
      <c r="V24" s="30"/>
      <c r="W24" s="392"/>
      <c r="X24" s="392"/>
      <c r="Y24" s="392"/>
      <c r="Z24" s="392"/>
      <c r="AA24" s="383"/>
    </row>
    <row r="25" spans="1:27" ht="38.25" x14ac:dyDescent="0.3">
      <c r="A25" s="393">
        <v>15</v>
      </c>
      <c r="B25" s="642" t="s">
        <v>322</v>
      </c>
      <c r="C25" s="643"/>
      <c r="D25" s="644"/>
      <c r="E25" s="394" t="s">
        <v>279</v>
      </c>
      <c r="F25" s="395" t="s">
        <v>323</v>
      </c>
      <c r="G25" s="399" t="s">
        <v>279</v>
      </c>
      <c r="H25" s="397" t="s">
        <v>25</v>
      </c>
      <c r="I25" s="395" t="s">
        <v>324</v>
      </c>
      <c r="J25" s="37"/>
      <c r="K25" s="294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0"/>
      <c r="W25" s="392"/>
      <c r="X25" s="392"/>
      <c r="Y25" s="392"/>
      <c r="Z25" s="392"/>
      <c r="AA25" s="383"/>
    </row>
    <row r="26" spans="1:27" ht="63.75" x14ac:dyDescent="0.3">
      <c r="A26" s="393">
        <v>16</v>
      </c>
      <c r="B26" s="642" t="s">
        <v>325</v>
      </c>
      <c r="C26" s="643"/>
      <c r="D26" s="644"/>
      <c r="E26" s="394" t="s">
        <v>279</v>
      </c>
      <c r="F26" s="395" t="s">
        <v>326</v>
      </c>
      <c r="G26" s="399" t="s">
        <v>279</v>
      </c>
      <c r="H26" s="397" t="s">
        <v>25</v>
      </c>
      <c r="I26" s="395" t="s">
        <v>327</v>
      </c>
      <c r="J26" s="37"/>
      <c r="K26" s="294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0"/>
      <c r="W26" s="392"/>
      <c r="X26" s="392"/>
      <c r="Y26" s="392"/>
      <c r="Z26" s="392"/>
      <c r="AA26" s="383"/>
    </row>
    <row r="27" spans="1:27" ht="38.25" x14ac:dyDescent="0.3">
      <c r="A27" s="393">
        <v>17</v>
      </c>
      <c r="B27" s="642" t="s">
        <v>328</v>
      </c>
      <c r="C27" s="643"/>
      <c r="D27" s="644"/>
      <c r="E27" s="394" t="s">
        <v>279</v>
      </c>
      <c r="F27" s="395" t="s">
        <v>329</v>
      </c>
      <c r="G27" s="399" t="s">
        <v>279</v>
      </c>
      <c r="H27" s="397" t="s">
        <v>25</v>
      </c>
      <c r="I27" s="395" t="s">
        <v>330</v>
      </c>
      <c r="J27" s="37"/>
      <c r="K27" s="37"/>
      <c r="L27" s="294"/>
      <c r="M27" s="37"/>
      <c r="N27" s="37"/>
      <c r="O27" s="37"/>
      <c r="P27" s="37"/>
      <c r="Q27" s="37"/>
      <c r="R27" s="37"/>
      <c r="S27" s="37"/>
      <c r="T27" s="37"/>
      <c r="U27" s="37"/>
      <c r="V27" s="30"/>
      <c r="W27" s="392"/>
      <c r="X27" s="392"/>
      <c r="Y27" s="392"/>
      <c r="Z27" s="392"/>
      <c r="AA27" s="383"/>
    </row>
    <row r="28" spans="1:27" ht="63.75" x14ac:dyDescent="0.3">
      <c r="A28" s="393">
        <v>18</v>
      </c>
      <c r="B28" s="642" t="s">
        <v>331</v>
      </c>
      <c r="C28" s="643"/>
      <c r="D28" s="644"/>
      <c r="E28" s="394" t="s">
        <v>279</v>
      </c>
      <c r="F28" s="395" t="s">
        <v>332</v>
      </c>
      <c r="G28" s="399" t="s">
        <v>333</v>
      </c>
      <c r="H28" s="397" t="s">
        <v>25</v>
      </c>
      <c r="I28" s="395" t="s">
        <v>334</v>
      </c>
      <c r="J28" s="37"/>
      <c r="K28" s="294"/>
      <c r="L28" s="37"/>
      <c r="M28" s="37"/>
      <c r="N28" s="37"/>
      <c r="O28" s="294"/>
      <c r="P28" s="37"/>
      <c r="Q28" s="37"/>
      <c r="R28" s="37"/>
      <c r="S28" s="37"/>
      <c r="T28" s="37"/>
      <c r="U28" s="37"/>
      <c r="V28" s="30"/>
      <c r="W28" s="392"/>
      <c r="X28" s="392"/>
      <c r="Y28" s="392"/>
      <c r="Z28" s="392"/>
      <c r="AA28" s="383"/>
    </row>
    <row r="29" spans="1:27" ht="63.75" x14ac:dyDescent="0.3">
      <c r="A29" s="393">
        <v>19</v>
      </c>
      <c r="B29" s="642" t="s">
        <v>335</v>
      </c>
      <c r="C29" s="643"/>
      <c r="D29" s="644"/>
      <c r="E29" s="394">
        <v>57</v>
      </c>
      <c r="F29" s="395" t="s">
        <v>336</v>
      </c>
      <c r="G29" s="399" t="s">
        <v>337</v>
      </c>
      <c r="H29" s="400">
        <v>105000</v>
      </c>
      <c r="I29" s="395" t="s">
        <v>338</v>
      </c>
      <c r="J29" s="294"/>
      <c r="K29" s="37"/>
      <c r="L29" s="37"/>
      <c r="M29" s="37"/>
      <c r="N29" s="37"/>
      <c r="O29" s="294"/>
      <c r="P29" s="37"/>
      <c r="Q29" s="294"/>
      <c r="R29" s="37"/>
      <c r="S29" s="37"/>
      <c r="T29" s="37"/>
      <c r="U29" s="37"/>
      <c r="V29" s="30"/>
      <c r="W29" s="392"/>
      <c r="X29" s="392"/>
      <c r="Y29" s="392"/>
      <c r="Z29" s="392"/>
      <c r="AA29" s="383"/>
    </row>
    <row r="30" spans="1:27" ht="25.5" x14ac:dyDescent="0.3">
      <c r="A30" s="393">
        <v>20</v>
      </c>
      <c r="B30" s="642" t="s">
        <v>339</v>
      </c>
      <c r="C30" s="643"/>
      <c r="D30" s="644"/>
      <c r="E30" s="394" t="s">
        <v>279</v>
      </c>
      <c r="F30" s="395" t="s">
        <v>340</v>
      </c>
      <c r="G30" s="399" t="s">
        <v>341</v>
      </c>
      <c r="H30" s="397" t="s">
        <v>25</v>
      </c>
      <c r="I30" s="395" t="s">
        <v>342</v>
      </c>
      <c r="J30" s="37"/>
      <c r="K30" s="37"/>
      <c r="L30" s="37"/>
      <c r="M30" s="37"/>
      <c r="N30" s="37"/>
      <c r="O30" s="37"/>
      <c r="P30" s="37"/>
      <c r="Q30" s="37"/>
      <c r="R30" s="37"/>
      <c r="S30" s="294"/>
      <c r="T30" s="37"/>
      <c r="U30" s="37"/>
      <c r="V30" s="30"/>
      <c r="W30" s="392"/>
      <c r="X30" s="392"/>
      <c r="Y30" s="392"/>
      <c r="Z30" s="392"/>
      <c r="AA30" s="383"/>
    </row>
    <row r="31" spans="1:27" ht="25.5" x14ac:dyDescent="0.3">
      <c r="A31" s="393">
        <v>21</v>
      </c>
      <c r="B31" s="642" t="s">
        <v>343</v>
      </c>
      <c r="C31" s="643"/>
      <c r="D31" s="644"/>
      <c r="E31" s="394" t="s">
        <v>279</v>
      </c>
      <c r="F31" s="395" t="s">
        <v>344</v>
      </c>
      <c r="G31" s="399" t="s">
        <v>341</v>
      </c>
      <c r="H31" s="397" t="s">
        <v>25</v>
      </c>
      <c r="I31" s="395" t="s">
        <v>345</v>
      </c>
      <c r="J31" s="37"/>
      <c r="K31" s="37"/>
      <c r="L31" s="37"/>
      <c r="M31" s="37"/>
      <c r="N31" s="37"/>
      <c r="O31" s="37"/>
      <c r="P31" s="37"/>
      <c r="Q31" s="294"/>
      <c r="R31" s="37"/>
      <c r="S31" s="37"/>
      <c r="T31" s="37"/>
      <c r="U31" s="37"/>
      <c r="V31" s="30"/>
      <c r="W31" s="392"/>
      <c r="X31" s="392"/>
      <c r="Y31" s="392"/>
      <c r="Z31" s="392"/>
      <c r="AA31" s="383"/>
    </row>
    <row r="32" spans="1:27" ht="38.25" x14ac:dyDescent="0.3">
      <c r="A32" s="393">
        <v>22</v>
      </c>
      <c r="B32" s="642" t="s">
        <v>346</v>
      </c>
      <c r="C32" s="643"/>
      <c r="D32" s="644"/>
      <c r="E32" s="394">
        <v>38</v>
      </c>
      <c r="F32" s="395" t="s">
        <v>347</v>
      </c>
      <c r="G32" s="399" t="s">
        <v>279</v>
      </c>
      <c r="H32" s="397" t="s">
        <v>25</v>
      </c>
      <c r="I32" s="395" t="s">
        <v>348</v>
      </c>
      <c r="J32" s="37"/>
      <c r="K32" s="37"/>
      <c r="L32" s="37"/>
      <c r="M32" s="37"/>
      <c r="N32" s="294"/>
      <c r="O32" s="37"/>
      <c r="P32" s="37"/>
      <c r="Q32" s="37"/>
      <c r="R32" s="37"/>
      <c r="S32" s="37"/>
      <c r="T32" s="37"/>
      <c r="U32" s="37"/>
      <c r="V32" s="30"/>
      <c r="W32" s="392"/>
      <c r="X32" s="392"/>
      <c r="Y32" s="392"/>
      <c r="Z32" s="392"/>
      <c r="AA32" s="383"/>
    </row>
    <row r="33" spans="1:27" ht="38.25" x14ac:dyDescent="0.3">
      <c r="A33" s="393">
        <v>23</v>
      </c>
      <c r="B33" s="642" t="s">
        <v>349</v>
      </c>
      <c r="C33" s="643"/>
      <c r="D33" s="644"/>
      <c r="E33" s="394" t="s">
        <v>350</v>
      </c>
      <c r="F33" s="395" t="s">
        <v>296</v>
      </c>
      <c r="G33" s="399" t="s">
        <v>279</v>
      </c>
      <c r="H33" s="397" t="s">
        <v>25</v>
      </c>
      <c r="I33" s="395" t="s">
        <v>351</v>
      </c>
      <c r="J33" s="37"/>
      <c r="K33" s="37"/>
      <c r="L33" s="294"/>
      <c r="M33" s="37"/>
      <c r="N33" s="37"/>
      <c r="O33" s="294"/>
      <c r="P33" s="37"/>
      <c r="Q33" s="37"/>
      <c r="R33" s="294"/>
      <c r="S33" s="37"/>
      <c r="T33" s="37"/>
      <c r="U33" s="294"/>
      <c r="V33" s="30"/>
      <c r="W33" s="392"/>
      <c r="X33" s="392"/>
      <c r="Y33" s="392"/>
      <c r="Z33" s="392"/>
      <c r="AA33" s="383"/>
    </row>
    <row r="34" spans="1:27" ht="51" x14ac:dyDescent="0.3">
      <c r="A34" s="393">
        <v>24</v>
      </c>
      <c r="B34" s="642" t="s">
        <v>352</v>
      </c>
      <c r="C34" s="643"/>
      <c r="D34" s="644"/>
      <c r="E34" s="394">
        <v>21</v>
      </c>
      <c r="F34" s="395" t="s">
        <v>353</v>
      </c>
      <c r="G34" s="399" t="s">
        <v>279</v>
      </c>
      <c r="H34" s="397" t="s">
        <v>25</v>
      </c>
      <c r="I34" s="395" t="s">
        <v>354</v>
      </c>
      <c r="J34" s="37"/>
      <c r="K34" s="37"/>
      <c r="L34" s="37"/>
      <c r="M34" s="294"/>
      <c r="N34" s="37"/>
      <c r="O34" s="37"/>
      <c r="P34" s="37"/>
      <c r="Q34" s="37"/>
      <c r="R34" s="37"/>
      <c r="S34" s="37"/>
      <c r="T34" s="37"/>
      <c r="U34" s="37"/>
      <c r="V34" s="30"/>
      <c r="W34" s="392"/>
      <c r="X34" s="392"/>
      <c r="Y34" s="392"/>
      <c r="Z34" s="392"/>
      <c r="AA34" s="383"/>
    </row>
    <row r="35" spans="1:27" ht="63.75" x14ac:dyDescent="0.3">
      <c r="A35" s="393">
        <v>25</v>
      </c>
      <c r="B35" s="642" t="s">
        <v>355</v>
      </c>
      <c r="C35" s="643"/>
      <c r="D35" s="644"/>
      <c r="E35" s="394" t="s">
        <v>350</v>
      </c>
      <c r="F35" s="395" t="s">
        <v>296</v>
      </c>
      <c r="G35" s="399" t="s">
        <v>279</v>
      </c>
      <c r="H35" s="397" t="s">
        <v>25</v>
      </c>
      <c r="I35" s="395" t="s">
        <v>356</v>
      </c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30"/>
      <c r="W35" s="392"/>
      <c r="X35" s="392"/>
      <c r="Y35" s="392"/>
      <c r="Z35" s="392"/>
      <c r="AA35" s="383"/>
    </row>
    <row r="36" spans="1:27" ht="38.25" x14ac:dyDescent="0.3">
      <c r="A36" s="393">
        <v>26</v>
      </c>
      <c r="B36" s="642" t="s">
        <v>357</v>
      </c>
      <c r="C36" s="643"/>
      <c r="D36" s="644"/>
      <c r="E36" s="394" t="s">
        <v>358</v>
      </c>
      <c r="F36" s="395" t="s">
        <v>359</v>
      </c>
      <c r="G36" s="399" t="s">
        <v>360</v>
      </c>
      <c r="H36" s="397" t="s">
        <v>25</v>
      </c>
      <c r="I36" s="395" t="s">
        <v>361</v>
      </c>
      <c r="J36" s="37"/>
      <c r="K36" s="37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30"/>
      <c r="W36" s="392"/>
      <c r="X36" s="392"/>
      <c r="Y36" s="392"/>
      <c r="Z36" s="392"/>
      <c r="AA36" s="383"/>
    </row>
    <row r="37" spans="1:27" ht="38.25" x14ac:dyDescent="0.3">
      <c r="A37" s="393">
        <v>27</v>
      </c>
      <c r="B37" s="642" t="s">
        <v>362</v>
      </c>
      <c r="C37" s="643"/>
      <c r="D37" s="644"/>
      <c r="E37" s="394" t="s">
        <v>358</v>
      </c>
      <c r="F37" s="395" t="s">
        <v>359</v>
      </c>
      <c r="G37" s="399" t="s">
        <v>360</v>
      </c>
      <c r="H37" s="397" t="s">
        <v>25</v>
      </c>
      <c r="I37" s="395" t="s">
        <v>361</v>
      </c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30"/>
      <c r="W37" s="392"/>
      <c r="X37" s="392"/>
      <c r="Y37" s="392"/>
      <c r="Z37" s="392"/>
      <c r="AA37" s="383"/>
    </row>
    <row r="38" spans="1:27" ht="38.25" x14ac:dyDescent="0.3">
      <c r="A38" s="393">
        <v>28</v>
      </c>
      <c r="B38" s="642" t="s">
        <v>363</v>
      </c>
      <c r="C38" s="643"/>
      <c r="D38" s="644"/>
      <c r="E38" s="394" t="s">
        <v>358</v>
      </c>
      <c r="F38" s="395" t="s">
        <v>359</v>
      </c>
      <c r="G38" s="399" t="s">
        <v>360</v>
      </c>
      <c r="H38" s="397" t="s">
        <v>25</v>
      </c>
      <c r="I38" s="395" t="s">
        <v>361</v>
      </c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30"/>
      <c r="W38" s="392"/>
      <c r="X38" s="392"/>
      <c r="Y38" s="392"/>
      <c r="Z38" s="392"/>
      <c r="AA38" s="383"/>
    </row>
    <row r="39" spans="1:27" ht="38.25" x14ac:dyDescent="0.3">
      <c r="A39" s="393">
        <v>29</v>
      </c>
      <c r="B39" s="642" t="s">
        <v>364</v>
      </c>
      <c r="C39" s="643"/>
      <c r="D39" s="644"/>
      <c r="E39" s="394" t="s">
        <v>358</v>
      </c>
      <c r="F39" s="395" t="s">
        <v>359</v>
      </c>
      <c r="G39" s="399" t="s">
        <v>360</v>
      </c>
      <c r="H39" s="397" t="s">
        <v>25</v>
      </c>
      <c r="I39" s="395" t="s">
        <v>361</v>
      </c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30"/>
      <c r="W39" s="392"/>
      <c r="X39" s="392"/>
      <c r="Y39" s="392"/>
      <c r="Z39" s="392"/>
      <c r="AA39" s="383"/>
    </row>
    <row r="40" spans="1:27" ht="38.25" x14ac:dyDescent="0.3">
      <c r="A40" s="393">
        <v>30</v>
      </c>
      <c r="B40" s="642" t="s">
        <v>365</v>
      </c>
      <c r="C40" s="643"/>
      <c r="D40" s="644"/>
      <c r="E40" s="394" t="s">
        <v>358</v>
      </c>
      <c r="F40" s="395" t="s">
        <v>359</v>
      </c>
      <c r="G40" s="399" t="s">
        <v>360</v>
      </c>
      <c r="H40" s="397" t="s">
        <v>25</v>
      </c>
      <c r="I40" s="395" t="s">
        <v>361</v>
      </c>
      <c r="J40" s="37"/>
      <c r="K40" s="294"/>
      <c r="L40" s="37"/>
      <c r="M40" s="294"/>
      <c r="N40" s="37"/>
      <c r="O40" s="294"/>
      <c r="P40" s="37"/>
      <c r="Q40" s="294"/>
      <c r="R40" s="37"/>
      <c r="S40" s="294"/>
      <c r="T40" s="37"/>
      <c r="U40" s="294"/>
      <c r="V40" s="30"/>
      <c r="W40" s="392"/>
      <c r="X40" s="392"/>
      <c r="Y40" s="392"/>
      <c r="Z40" s="392"/>
      <c r="AA40" s="383"/>
    </row>
    <row r="41" spans="1:27" ht="38.25" x14ac:dyDescent="0.3">
      <c r="A41" s="393">
        <v>31</v>
      </c>
      <c r="B41" s="642" t="s">
        <v>366</v>
      </c>
      <c r="C41" s="643"/>
      <c r="D41" s="644"/>
      <c r="E41" s="394" t="s">
        <v>279</v>
      </c>
      <c r="F41" s="395" t="s">
        <v>367</v>
      </c>
      <c r="G41" s="399" t="s">
        <v>368</v>
      </c>
      <c r="H41" s="397" t="s">
        <v>25</v>
      </c>
      <c r="I41" s="395" t="s">
        <v>369</v>
      </c>
      <c r="J41" s="37"/>
      <c r="K41" s="37"/>
      <c r="L41" s="37"/>
      <c r="M41" s="37"/>
      <c r="N41" s="37"/>
      <c r="O41" s="294"/>
      <c r="P41" s="37"/>
      <c r="Q41" s="37"/>
      <c r="R41" s="37"/>
      <c r="S41" s="37"/>
      <c r="T41" s="37"/>
      <c r="U41" s="37"/>
      <c r="V41" s="30"/>
      <c r="W41" s="392"/>
      <c r="X41" s="392"/>
      <c r="Y41" s="392"/>
      <c r="Z41" s="392"/>
      <c r="AA41" s="383"/>
    </row>
    <row r="42" spans="1:27" ht="127.5" x14ac:dyDescent="0.3">
      <c r="A42" s="393">
        <v>32</v>
      </c>
      <c r="B42" s="642" t="s">
        <v>370</v>
      </c>
      <c r="C42" s="643"/>
      <c r="D42" s="644"/>
      <c r="E42" s="394" t="s">
        <v>279</v>
      </c>
      <c r="F42" s="395" t="s">
        <v>371</v>
      </c>
      <c r="G42" s="399" t="s">
        <v>372</v>
      </c>
      <c r="H42" s="397" t="s">
        <v>25</v>
      </c>
      <c r="I42" s="395" t="s">
        <v>373</v>
      </c>
      <c r="J42" s="37"/>
      <c r="K42" s="37"/>
      <c r="L42" s="37"/>
      <c r="M42" s="37"/>
      <c r="N42" s="37"/>
      <c r="O42" s="37"/>
      <c r="P42" s="37"/>
      <c r="Q42" s="294"/>
      <c r="R42" s="37"/>
      <c r="S42" s="37"/>
      <c r="T42" s="37"/>
      <c r="U42" s="37"/>
      <c r="V42" s="30"/>
      <c r="W42" s="392"/>
      <c r="X42" s="392"/>
      <c r="Y42" s="392"/>
      <c r="Z42" s="392"/>
      <c r="AA42" s="383"/>
    </row>
    <row r="43" spans="1:27" ht="25.5" x14ac:dyDescent="0.3">
      <c r="A43" s="393">
        <v>33</v>
      </c>
      <c r="B43" s="642" t="s">
        <v>374</v>
      </c>
      <c r="C43" s="643"/>
      <c r="D43" s="644"/>
      <c r="E43" s="394" t="s">
        <v>279</v>
      </c>
      <c r="F43" s="395" t="s">
        <v>375</v>
      </c>
      <c r="G43" s="399" t="s">
        <v>376</v>
      </c>
      <c r="H43" s="397" t="s">
        <v>25</v>
      </c>
      <c r="I43" s="395" t="s">
        <v>377</v>
      </c>
      <c r="J43" s="37"/>
      <c r="K43" s="37"/>
      <c r="L43" s="37"/>
      <c r="M43" s="37"/>
      <c r="N43" s="37"/>
      <c r="O43" s="37"/>
      <c r="P43" s="37"/>
      <c r="Q43" s="294"/>
      <c r="R43" s="37"/>
      <c r="S43" s="37"/>
      <c r="T43" s="37"/>
      <c r="U43" s="37"/>
      <c r="V43" s="30"/>
      <c r="W43" s="392"/>
      <c r="X43" s="392"/>
      <c r="Y43" s="392"/>
      <c r="Z43" s="392"/>
      <c r="AA43" s="383"/>
    </row>
    <row r="44" spans="1:27" ht="38.25" x14ac:dyDescent="0.3">
      <c r="A44" s="393">
        <v>34</v>
      </c>
      <c r="B44" s="642" t="s">
        <v>378</v>
      </c>
      <c r="C44" s="643"/>
      <c r="D44" s="644"/>
      <c r="E44" s="394" t="s">
        <v>279</v>
      </c>
      <c r="F44" s="395" t="s">
        <v>379</v>
      </c>
      <c r="G44" s="399" t="s">
        <v>380</v>
      </c>
      <c r="H44" s="397" t="s">
        <v>25</v>
      </c>
      <c r="I44" s="395" t="s">
        <v>377</v>
      </c>
      <c r="J44" s="37"/>
      <c r="K44" s="37"/>
      <c r="L44" s="37"/>
      <c r="M44" s="37"/>
      <c r="N44" s="37"/>
      <c r="O44" s="294"/>
      <c r="P44" s="37"/>
      <c r="Q44" s="37"/>
      <c r="R44" s="37"/>
      <c r="S44" s="37"/>
      <c r="T44" s="37"/>
      <c r="U44" s="37"/>
      <c r="V44" s="30"/>
      <c r="W44" s="392"/>
      <c r="X44" s="392"/>
      <c r="Y44" s="392"/>
      <c r="Z44" s="392"/>
      <c r="AA44" s="383"/>
    </row>
    <row r="45" spans="1:27" ht="51" x14ac:dyDescent="0.3">
      <c r="A45" s="393">
        <v>35</v>
      </c>
      <c r="B45" s="642" t="s">
        <v>381</v>
      </c>
      <c r="C45" s="643"/>
      <c r="D45" s="644"/>
      <c r="E45" s="394" t="s">
        <v>279</v>
      </c>
      <c r="F45" s="395" t="s">
        <v>382</v>
      </c>
      <c r="G45" s="399" t="s">
        <v>383</v>
      </c>
      <c r="H45" s="400">
        <v>3000000</v>
      </c>
      <c r="I45" s="395" t="s">
        <v>377</v>
      </c>
      <c r="J45" s="37"/>
      <c r="K45" s="37"/>
      <c r="L45" s="37"/>
      <c r="M45" s="294"/>
      <c r="N45" s="37"/>
      <c r="O45" s="37"/>
      <c r="P45" s="37"/>
      <c r="Q45" s="37"/>
      <c r="R45" s="37"/>
      <c r="S45" s="37"/>
      <c r="T45" s="37"/>
      <c r="U45" s="37"/>
      <c r="V45" s="30"/>
      <c r="W45" s="392"/>
      <c r="X45" s="392"/>
      <c r="Y45" s="392"/>
      <c r="Z45" s="392"/>
      <c r="AA45" s="383"/>
    </row>
    <row r="46" spans="1:27" ht="25.5" x14ac:dyDescent="0.3">
      <c r="A46" s="393">
        <v>36</v>
      </c>
      <c r="B46" s="642" t="s">
        <v>384</v>
      </c>
      <c r="C46" s="643"/>
      <c r="D46" s="644"/>
      <c r="E46" s="394" t="s">
        <v>385</v>
      </c>
      <c r="F46" s="395" t="s">
        <v>386</v>
      </c>
      <c r="G46" s="399" t="s">
        <v>279</v>
      </c>
      <c r="H46" s="400">
        <v>500000</v>
      </c>
      <c r="I46" s="395" t="s">
        <v>377</v>
      </c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0"/>
      <c r="W46" s="392"/>
      <c r="X46" s="392"/>
      <c r="Y46" s="392"/>
      <c r="Z46" s="392"/>
      <c r="AA46" s="383"/>
    </row>
    <row r="47" spans="1:27" ht="38.25" x14ac:dyDescent="0.3">
      <c r="A47" s="393">
        <v>37</v>
      </c>
      <c r="B47" s="642" t="s">
        <v>387</v>
      </c>
      <c r="C47" s="643"/>
      <c r="D47" s="644"/>
      <c r="E47" s="394" t="s">
        <v>388</v>
      </c>
      <c r="F47" s="395" t="s">
        <v>389</v>
      </c>
      <c r="G47" s="399" t="s">
        <v>390</v>
      </c>
      <c r="H47" s="397" t="s">
        <v>25</v>
      </c>
      <c r="I47" s="395" t="s">
        <v>377</v>
      </c>
      <c r="J47" s="37"/>
      <c r="K47" s="37"/>
      <c r="L47" s="37"/>
      <c r="M47" s="37"/>
      <c r="N47" s="37"/>
      <c r="O47" s="37"/>
      <c r="P47" s="37"/>
      <c r="Q47" s="294"/>
      <c r="R47" s="37"/>
      <c r="S47" s="37"/>
      <c r="T47" s="37"/>
      <c r="U47" s="37"/>
      <c r="V47" s="30"/>
      <c r="W47" s="392"/>
      <c r="X47" s="392"/>
      <c r="Y47" s="392"/>
      <c r="Z47" s="392"/>
      <c r="AA47" s="383"/>
    </row>
    <row r="48" spans="1:27" ht="25.5" x14ac:dyDescent="0.3">
      <c r="A48" s="393">
        <v>38</v>
      </c>
      <c r="B48" s="642" t="s">
        <v>391</v>
      </c>
      <c r="C48" s="643"/>
      <c r="D48" s="644"/>
      <c r="E48" s="394" t="s">
        <v>279</v>
      </c>
      <c r="F48" s="395" t="s">
        <v>392</v>
      </c>
      <c r="G48" s="399" t="s">
        <v>279</v>
      </c>
      <c r="H48" s="397" t="s">
        <v>25</v>
      </c>
      <c r="I48" s="395" t="s">
        <v>393</v>
      </c>
      <c r="J48" s="37"/>
      <c r="K48" s="294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0"/>
      <c r="W48" s="392"/>
      <c r="X48" s="392"/>
      <c r="Y48" s="392"/>
      <c r="Z48" s="392"/>
      <c r="AA48" s="383"/>
    </row>
    <row r="49" spans="1:27" ht="25.5" x14ac:dyDescent="0.3">
      <c r="A49" s="393">
        <v>39</v>
      </c>
      <c r="B49" s="642" t="s">
        <v>394</v>
      </c>
      <c r="C49" s="643"/>
      <c r="D49" s="644"/>
      <c r="E49" s="394" t="s">
        <v>279</v>
      </c>
      <c r="F49" s="395" t="s">
        <v>395</v>
      </c>
      <c r="G49" s="399" t="s">
        <v>279</v>
      </c>
      <c r="H49" s="397" t="s">
        <v>25</v>
      </c>
      <c r="I49" s="395" t="s">
        <v>369</v>
      </c>
      <c r="J49" s="37"/>
      <c r="K49" s="37"/>
      <c r="L49" s="294"/>
      <c r="M49" s="37"/>
      <c r="N49" s="37"/>
      <c r="O49" s="37"/>
      <c r="P49" s="37"/>
      <c r="Q49" s="37"/>
      <c r="R49" s="37"/>
      <c r="S49" s="37"/>
      <c r="T49" s="37"/>
      <c r="U49" s="37"/>
      <c r="V49" s="30"/>
      <c r="W49" s="392"/>
      <c r="X49" s="392"/>
      <c r="Y49" s="392"/>
      <c r="Z49" s="392"/>
      <c r="AA49" s="383"/>
    </row>
    <row r="50" spans="1:27" ht="25.5" x14ac:dyDescent="0.3">
      <c r="A50" s="393">
        <v>40</v>
      </c>
      <c r="B50" s="642" t="s">
        <v>396</v>
      </c>
      <c r="C50" s="643"/>
      <c r="D50" s="644"/>
      <c r="E50" s="394" t="s">
        <v>279</v>
      </c>
      <c r="F50" s="395" t="s">
        <v>397</v>
      </c>
      <c r="G50" s="399" t="s">
        <v>279</v>
      </c>
      <c r="H50" s="400">
        <v>4000000</v>
      </c>
      <c r="I50" s="395" t="s">
        <v>398</v>
      </c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294"/>
      <c r="U50" s="37"/>
      <c r="V50" s="30"/>
      <c r="W50" s="392"/>
      <c r="X50" s="392"/>
      <c r="Y50" s="392"/>
      <c r="Z50" s="392"/>
      <c r="AA50" s="383"/>
    </row>
    <row r="51" spans="1:27" ht="25.5" x14ac:dyDescent="0.3">
      <c r="A51" s="393">
        <v>41</v>
      </c>
      <c r="B51" s="642" t="s">
        <v>399</v>
      </c>
      <c r="C51" s="643"/>
      <c r="D51" s="644"/>
      <c r="E51" s="394" t="s">
        <v>279</v>
      </c>
      <c r="F51" s="395" t="s">
        <v>400</v>
      </c>
      <c r="G51" s="399" t="s">
        <v>279</v>
      </c>
      <c r="H51" s="397" t="s">
        <v>25</v>
      </c>
      <c r="I51" s="395" t="s">
        <v>279</v>
      </c>
      <c r="J51" s="37"/>
      <c r="K51" s="37"/>
      <c r="L51" s="37"/>
      <c r="M51" s="37"/>
      <c r="N51" s="37"/>
      <c r="O51" s="37"/>
      <c r="P51" s="37"/>
      <c r="Q51" s="37"/>
      <c r="R51" s="294"/>
      <c r="S51" s="37"/>
      <c r="T51" s="37"/>
      <c r="U51" s="37"/>
      <c r="V51" s="30"/>
      <c r="W51" s="392"/>
      <c r="X51" s="392"/>
      <c r="Y51" s="392"/>
      <c r="Z51" s="392"/>
      <c r="AA51" s="383"/>
    </row>
    <row r="52" spans="1:27" ht="25.5" x14ac:dyDescent="0.3">
      <c r="A52" s="393">
        <v>42</v>
      </c>
      <c r="B52" s="642" t="s">
        <v>401</v>
      </c>
      <c r="C52" s="643"/>
      <c r="D52" s="644"/>
      <c r="E52" s="394" t="s">
        <v>279</v>
      </c>
      <c r="F52" s="395" t="s">
        <v>402</v>
      </c>
      <c r="G52" s="399" t="s">
        <v>279</v>
      </c>
      <c r="H52" s="397" t="s">
        <v>25</v>
      </c>
      <c r="I52" s="395" t="s">
        <v>297</v>
      </c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294"/>
      <c r="V52" s="30"/>
      <c r="W52" s="392"/>
      <c r="X52" s="392"/>
      <c r="Y52" s="392"/>
      <c r="Z52" s="392"/>
      <c r="AA52" s="383"/>
    </row>
    <row r="53" spans="1:27" ht="51" x14ac:dyDescent="0.3">
      <c r="A53" s="393">
        <v>43</v>
      </c>
      <c r="B53" s="642" t="s">
        <v>403</v>
      </c>
      <c r="C53" s="643"/>
      <c r="D53" s="644"/>
      <c r="E53" s="394" t="s">
        <v>279</v>
      </c>
      <c r="F53" s="395" t="s">
        <v>404</v>
      </c>
      <c r="G53" s="399" t="s">
        <v>279</v>
      </c>
      <c r="H53" s="397" t="s">
        <v>25</v>
      </c>
      <c r="I53" s="395" t="s">
        <v>405</v>
      </c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294"/>
      <c r="V53" s="30"/>
      <c r="W53" s="392"/>
      <c r="X53" s="392"/>
      <c r="Y53" s="392"/>
      <c r="Z53" s="392"/>
      <c r="AA53" s="383"/>
    </row>
    <row r="54" spans="1:27" ht="25.5" x14ac:dyDescent="0.3">
      <c r="A54" s="393">
        <v>44</v>
      </c>
      <c r="B54" s="642" t="s">
        <v>406</v>
      </c>
      <c r="C54" s="643"/>
      <c r="D54" s="644"/>
      <c r="E54" s="394" t="s">
        <v>279</v>
      </c>
      <c r="F54" s="395" t="s">
        <v>402</v>
      </c>
      <c r="G54" s="399" t="s">
        <v>279</v>
      </c>
      <c r="H54" s="397" t="s">
        <v>25</v>
      </c>
      <c r="I54" s="395" t="s">
        <v>297</v>
      </c>
      <c r="J54" s="37"/>
      <c r="K54" s="37"/>
      <c r="L54" s="37"/>
      <c r="M54" s="37"/>
      <c r="N54" s="37"/>
      <c r="O54" s="294"/>
      <c r="P54" s="37"/>
      <c r="Q54" s="37"/>
      <c r="R54" s="37"/>
      <c r="S54" s="37"/>
      <c r="T54" s="37"/>
      <c r="U54" s="37"/>
      <c r="V54" s="30"/>
      <c r="W54" s="392"/>
      <c r="X54" s="392"/>
      <c r="Y54" s="392"/>
      <c r="Z54" s="392"/>
      <c r="AA54" s="383"/>
    </row>
    <row r="55" spans="1:27" ht="25.5" x14ac:dyDescent="0.3">
      <c r="A55" s="393">
        <v>45</v>
      </c>
      <c r="B55" s="642" t="s">
        <v>407</v>
      </c>
      <c r="C55" s="643"/>
      <c r="D55" s="644"/>
      <c r="E55" s="394" t="s">
        <v>279</v>
      </c>
      <c r="F55" s="395" t="s">
        <v>402</v>
      </c>
      <c r="G55" s="399" t="s">
        <v>279</v>
      </c>
      <c r="H55" s="397" t="s">
        <v>25</v>
      </c>
      <c r="I55" s="395" t="s">
        <v>297</v>
      </c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30"/>
      <c r="W55" s="392"/>
      <c r="X55" s="392"/>
      <c r="Y55" s="392"/>
      <c r="Z55" s="392"/>
      <c r="AA55" s="383"/>
    </row>
    <row r="56" spans="1:27" ht="25.5" x14ac:dyDescent="0.3">
      <c r="A56" s="393">
        <v>46</v>
      </c>
      <c r="B56" s="642" t="s">
        <v>408</v>
      </c>
      <c r="C56" s="643"/>
      <c r="D56" s="644"/>
      <c r="E56" s="394">
        <v>8</v>
      </c>
      <c r="F56" s="395" t="s">
        <v>409</v>
      </c>
      <c r="G56" s="399" t="s">
        <v>279</v>
      </c>
      <c r="H56" s="397" t="s">
        <v>25</v>
      </c>
      <c r="I56" s="395" t="s">
        <v>301</v>
      </c>
      <c r="J56" s="294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0"/>
      <c r="W56" s="392"/>
      <c r="X56" s="392"/>
      <c r="Y56" s="392"/>
      <c r="Z56" s="392"/>
      <c r="AA56" s="383"/>
    </row>
    <row r="57" spans="1:27" ht="25.5" x14ac:dyDescent="0.3">
      <c r="A57" s="393">
        <v>47</v>
      </c>
      <c r="B57" s="642" t="s">
        <v>410</v>
      </c>
      <c r="C57" s="643"/>
      <c r="D57" s="644"/>
      <c r="E57" s="394">
        <v>8</v>
      </c>
      <c r="F57" s="395" t="s">
        <v>411</v>
      </c>
      <c r="G57" s="399" t="s">
        <v>279</v>
      </c>
      <c r="H57" s="397" t="s">
        <v>25</v>
      </c>
      <c r="I57" s="395" t="s">
        <v>301</v>
      </c>
      <c r="J57" s="294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0"/>
      <c r="W57" s="392"/>
      <c r="X57" s="392"/>
      <c r="Y57" s="392"/>
      <c r="Z57" s="392"/>
      <c r="AA57" s="383"/>
    </row>
    <row r="58" spans="1:27" ht="38.25" x14ac:dyDescent="0.3">
      <c r="A58" s="393">
        <v>48</v>
      </c>
      <c r="B58" s="642" t="s">
        <v>412</v>
      </c>
      <c r="C58" s="643"/>
      <c r="D58" s="644"/>
      <c r="E58" s="394">
        <v>12</v>
      </c>
      <c r="F58" s="395" t="s">
        <v>413</v>
      </c>
      <c r="G58" s="399" t="s">
        <v>279</v>
      </c>
      <c r="H58" s="397" t="s">
        <v>25</v>
      </c>
      <c r="I58" s="395" t="s">
        <v>315</v>
      </c>
      <c r="J58" s="37"/>
      <c r="K58" s="37"/>
      <c r="L58" s="37"/>
      <c r="M58" s="37"/>
      <c r="N58" s="37"/>
      <c r="O58" s="294"/>
      <c r="P58" s="37"/>
      <c r="Q58" s="37"/>
      <c r="R58" s="37"/>
      <c r="S58" s="37"/>
      <c r="T58" s="37"/>
      <c r="U58" s="294"/>
      <c r="V58" s="30"/>
      <c r="W58" s="392"/>
      <c r="X58" s="392"/>
      <c r="Y58" s="392"/>
      <c r="Z58" s="392"/>
      <c r="AA58" s="383"/>
    </row>
    <row r="59" spans="1:27" ht="38.25" x14ac:dyDescent="0.3">
      <c r="A59" s="393">
        <v>49</v>
      </c>
      <c r="B59" s="642" t="s">
        <v>414</v>
      </c>
      <c r="C59" s="643"/>
      <c r="D59" s="644"/>
      <c r="E59" s="394">
        <v>2</v>
      </c>
      <c r="F59" s="395" t="s">
        <v>415</v>
      </c>
      <c r="G59" s="399" t="s">
        <v>279</v>
      </c>
      <c r="H59" s="397" t="s">
        <v>25</v>
      </c>
      <c r="I59" s="395" t="s">
        <v>315</v>
      </c>
      <c r="J59" s="294"/>
      <c r="K59" s="294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0"/>
      <c r="W59" s="392"/>
      <c r="X59" s="392"/>
      <c r="Y59" s="392"/>
      <c r="Z59" s="392"/>
      <c r="AA59" s="383"/>
    </row>
    <row r="60" spans="1:27" ht="25.5" x14ac:dyDescent="0.3">
      <c r="A60" s="393">
        <v>50</v>
      </c>
      <c r="B60" s="642" t="s">
        <v>416</v>
      </c>
      <c r="C60" s="643"/>
      <c r="D60" s="644"/>
      <c r="E60" s="394">
        <v>3</v>
      </c>
      <c r="F60" s="395" t="s">
        <v>417</v>
      </c>
      <c r="G60" s="399" t="s">
        <v>287</v>
      </c>
      <c r="H60" s="397" t="s">
        <v>25</v>
      </c>
      <c r="I60" s="395" t="s">
        <v>288</v>
      </c>
      <c r="J60" s="37"/>
      <c r="K60" s="294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0"/>
      <c r="W60" s="392"/>
      <c r="X60" s="392"/>
      <c r="Y60" s="392"/>
      <c r="Z60" s="392"/>
      <c r="AA60" s="383"/>
    </row>
    <row r="61" spans="1:27" ht="25.5" x14ac:dyDescent="0.3">
      <c r="A61" s="393">
        <v>51</v>
      </c>
      <c r="B61" s="642" t="s">
        <v>418</v>
      </c>
      <c r="C61" s="643"/>
      <c r="D61" s="644"/>
      <c r="E61" s="394">
        <v>1</v>
      </c>
      <c r="F61" s="395" t="s">
        <v>419</v>
      </c>
      <c r="G61" s="399" t="s">
        <v>420</v>
      </c>
      <c r="H61" s="397" t="s">
        <v>25</v>
      </c>
      <c r="I61" s="395" t="s">
        <v>421</v>
      </c>
      <c r="J61" s="294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0"/>
      <c r="W61" s="392"/>
      <c r="X61" s="392"/>
      <c r="Y61" s="392"/>
      <c r="Z61" s="392"/>
      <c r="AA61" s="383"/>
    </row>
    <row r="62" spans="1:27" ht="25.5" x14ac:dyDescent="0.3">
      <c r="A62" s="393">
        <v>52</v>
      </c>
      <c r="B62" s="642" t="s">
        <v>422</v>
      </c>
      <c r="C62" s="643"/>
      <c r="D62" s="644"/>
      <c r="E62" s="394">
        <v>8</v>
      </c>
      <c r="F62" s="395" t="s">
        <v>423</v>
      </c>
      <c r="G62" s="399" t="s">
        <v>279</v>
      </c>
      <c r="H62" s="397" t="s">
        <v>25</v>
      </c>
      <c r="I62" s="395" t="s">
        <v>301</v>
      </c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294"/>
      <c r="U62" s="37"/>
      <c r="V62" s="30"/>
      <c r="W62" s="392"/>
      <c r="X62" s="392"/>
      <c r="Y62" s="392"/>
      <c r="Z62" s="392"/>
      <c r="AA62" s="383"/>
    </row>
    <row r="63" spans="1:27" ht="63.75" x14ac:dyDescent="0.3">
      <c r="A63" s="393">
        <v>53</v>
      </c>
      <c r="B63" s="642" t="s">
        <v>424</v>
      </c>
      <c r="C63" s="643"/>
      <c r="D63" s="644"/>
      <c r="E63" s="394">
        <v>21</v>
      </c>
      <c r="F63" s="395" t="s">
        <v>425</v>
      </c>
      <c r="G63" s="399" t="s">
        <v>341</v>
      </c>
      <c r="H63" s="397" t="s">
        <v>25</v>
      </c>
      <c r="I63" s="395" t="s">
        <v>345</v>
      </c>
      <c r="J63" s="294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0"/>
      <c r="W63" s="392"/>
      <c r="X63" s="392"/>
      <c r="Y63" s="392"/>
      <c r="Z63" s="392"/>
      <c r="AA63" s="383"/>
    </row>
    <row r="64" spans="1:27" ht="38.25" x14ac:dyDescent="0.3">
      <c r="A64" s="393">
        <v>54</v>
      </c>
      <c r="B64" s="642" t="s">
        <v>426</v>
      </c>
      <c r="C64" s="643"/>
      <c r="D64" s="644"/>
      <c r="E64" s="394">
        <v>24</v>
      </c>
      <c r="F64" s="395" t="s">
        <v>427</v>
      </c>
      <c r="G64" s="399" t="s">
        <v>279</v>
      </c>
      <c r="H64" s="400">
        <v>800000</v>
      </c>
      <c r="I64" s="395" t="s">
        <v>428</v>
      </c>
      <c r="J64" s="37"/>
      <c r="K64" s="37"/>
      <c r="L64" s="37"/>
      <c r="M64" s="37"/>
      <c r="N64" s="294"/>
      <c r="O64" s="37"/>
      <c r="P64" s="37"/>
      <c r="Q64" s="37"/>
      <c r="R64" s="37"/>
      <c r="S64" s="37"/>
      <c r="T64" s="294"/>
      <c r="U64" s="37"/>
      <c r="V64" s="30"/>
      <c r="W64" s="392"/>
      <c r="X64" s="392"/>
      <c r="Y64" s="392"/>
      <c r="Z64" s="392"/>
      <c r="AA64" s="383"/>
    </row>
    <row r="65" spans="1:27" ht="63.75" x14ac:dyDescent="0.3">
      <c r="A65" s="393">
        <v>55</v>
      </c>
      <c r="B65" s="642" t="s">
        <v>429</v>
      </c>
      <c r="C65" s="643"/>
      <c r="D65" s="644"/>
      <c r="E65" s="394">
        <v>20</v>
      </c>
      <c r="F65" s="395" t="s">
        <v>425</v>
      </c>
      <c r="G65" s="399" t="s">
        <v>341</v>
      </c>
      <c r="H65" s="397" t="s">
        <v>25</v>
      </c>
      <c r="I65" s="395" t="s">
        <v>428</v>
      </c>
      <c r="J65" s="294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0"/>
      <c r="W65" s="392"/>
      <c r="X65" s="392"/>
      <c r="Y65" s="392"/>
      <c r="Z65" s="392"/>
      <c r="AA65" s="383"/>
    </row>
    <row r="66" spans="1:27" ht="51" x14ac:dyDescent="0.3">
      <c r="A66" s="393">
        <v>56</v>
      </c>
      <c r="B66" s="642" t="s">
        <v>430</v>
      </c>
      <c r="C66" s="643"/>
      <c r="D66" s="644"/>
      <c r="E66" s="394">
        <v>57</v>
      </c>
      <c r="F66" s="395" t="s">
        <v>431</v>
      </c>
      <c r="G66" s="399" t="s">
        <v>279</v>
      </c>
      <c r="H66" s="397" t="s">
        <v>25</v>
      </c>
      <c r="I66" s="395" t="s">
        <v>432</v>
      </c>
      <c r="J66" s="294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0"/>
      <c r="W66" s="392"/>
      <c r="X66" s="392"/>
      <c r="Y66" s="392"/>
      <c r="Z66" s="392"/>
      <c r="AA66" s="383"/>
    </row>
    <row r="67" spans="1:27" ht="51" x14ac:dyDescent="0.3">
      <c r="A67" s="393">
        <v>57</v>
      </c>
      <c r="B67" s="642" t="s">
        <v>433</v>
      </c>
      <c r="C67" s="643"/>
      <c r="D67" s="644"/>
      <c r="E67" s="394" t="s">
        <v>279</v>
      </c>
      <c r="F67" s="395" t="s">
        <v>434</v>
      </c>
      <c r="G67" s="399" t="s">
        <v>435</v>
      </c>
      <c r="H67" s="397" t="s">
        <v>25</v>
      </c>
      <c r="I67" s="395" t="s">
        <v>428</v>
      </c>
      <c r="J67" s="294"/>
      <c r="K67" s="37"/>
      <c r="L67" s="37"/>
      <c r="M67" s="37"/>
      <c r="N67" s="37"/>
      <c r="O67" s="294"/>
      <c r="P67" s="37"/>
      <c r="Q67" s="294"/>
      <c r="R67" s="37"/>
      <c r="S67" s="37"/>
      <c r="T67" s="37"/>
      <c r="U67" s="37"/>
      <c r="V67" s="30"/>
      <c r="W67" s="392"/>
      <c r="X67" s="392"/>
      <c r="Y67" s="392"/>
      <c r="Z67" s="392"/>
      <c r="AA67" s="383"/>
    </row>
    <row r="68" spans="1:27" ht="25.5" x14ac:dyDescent="0.3">
      <c r="A68" s="393">
        <v>58</v>
      </c>
      <c r="B68" s="642" t="s">
        <v>436</v>
      </c>
      <c r="C68" s="643"/>
      <c r="D68" s="644"/>
      <c r="E68" s="394" t="s">
        <v>437</v>
      </c>
      <c r="F68" s="395" t="s">
        <v>438</v>
      </c>
      <c r="G68" s="399" t="s">
        <v>435</v>
      </c>
      <c r="H68" s="397" t="s">
        <v>25</v>
      </c>
      <c r="I68" s="395" t="s">
        <v>428</v>
      </c>
      <c r="J68" s="37"/>
      <c r="K68" s="294"/>
      <c r="L68" s="37"/>
      <c r="M68" s="37"/>
      <c r="N68" s="37"/>
      <c r="O68" s="37"/>
      <c r="P68" s="294"/>
      <c r="Q68" s="37"/>
      <c r="R68" s="294"/>
      <c r="S68" s="37"/>
      <c r="T68" s="37"/>
      <c r="U68" s="37"/>
      <c r="V68" s="30"/>
      <c r="W68" s="392"/>
      <c r="X68" s="392"/>
      <c r="Y68" s="392"/>
      <c r="Z68" s="392"/>
      <c r="AA68" s="383"/>
    </row>
    <row r="69" spans="1:27" ht="38.25" x14ac:dyDescent="0.3">
      <c r="A69" s="393">
        <v>59</v>
      </c>
      <c r="B69" s="642" t="s">
        <v>439</v>
      </c>
      <c r="C69" s="643"/>
      <c r="D69" s="644"/>
      <c r="E69" s="394" t="s">
        <v>440</v>
      </c>
      <c r="F69" s="395" t="s">
        <v>353</v>
      </c>
      <c r="G69" s="399" t="s">
        <v>279</v>
      </c>
      <c r="H69" s="397" t="s">
        <v>25</v>
      </c>
      <c r="I69" s="395" t="s">
        <v>428</v>
      </c>
      <c r="J69" s="37"/>
      <c r="K69" s="37"/>
      <c r="L69" s="37"/>
      <c r="M69" s="37"/>
      <c r="N69" s="294"/>
      <c r="O69" s="37"/>
      <c r="P69" s="37"/>
      <c r="Q69" s="37"/>
      <c r="R69" s="37"/>
      <c r="S69" s="37"/>
      <c r="T69" s="294"/>
      <c r="U69" s="37"/>
      <c r="V69" s="30"/>
      <c r="W69" s="392"/>
      <c r="X69" s="392"/>
      <c r="Y69" s="392"/>
      <c r="Z69" s="392"/>
      <c r="AA69" s="383"/>
    </row>
    <row r="70" spans="1:27" ht="25.5" x14ac:dyDescent="0.3">
      <c r="A70" s="393">
        <v>60</v>
      </c>
      <c r="B70" s="642" t="s">
        <v>441</v>
      </c>
      <c r="C70" s="643"/>
      <c r="D70" s="644"/>
      <c r="E70" s="394">
        <v>44</v>
      </c>
      <c r="F70" s="395" t="s">
        <v>402</v>
      </c>
      <c r="G70" s="399" t="s">
        <v>279</v>
      </c>
      <c r="H70" s="397" t="s">
        <v>25</v>
      </c>
      <c r="I70" s="395" t="s">
        <v>297</v>
      </c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294"/>
      <c r="V70" s="30"/>
      <c r="W70" s="392"/>
      <c r="X70" s="392"/>
      <c r="Y70" s="392"/>
      <c r="Z70" s="392"/>
      <c r="AA70" s="383"/>
    </row>
    <row r="71" spans="1:27" ht="25.5" x14ac:dyDescent="0.3">
      <c r="A71" s="393">
        <v>61</v>
      </c>
      <c r="B71" s="642" t="s">
        <v>442</v>
      </c>
      <c r="C71" s="643"/>
      <c r="D71" s="644"/>
      <c r="E71" s="394">
        <v>44</v>
      </c>
      <c r="F71" s="395" t="s">
        <v>402</v>
      </c>
      <c r="G71" s="399" t="s">
        <v>279</v>
      </c>
      <c r="H71" s="397" t="s">
        <v>25</v>
      </c>
      <c r="I71" s="395" t="s">
        <v>297</v>
      </c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30"/>
      <c r="W71" s="392"/>
      <c r="X71" s="392"/>
      <c r="Y71" s="392"/>
      <c r="Z71" s="392"/>
      <c r="AA71" s="383"/>
    </row>
    <row r="72" spans="1:27" ht="25.5" x14ac:dyDescent="0.3">
      <c r="A72" s="393">
        <v>62</v>
      </c>
      <c r="B72" s="642" t="s">
        <v>443</v>
      </c>
      <c r="C72" s="643"/>
      <c r="D72" s="644"/>
      <c r="E72" s="394" t="s">
        <v>279</v>
      </c>
      <c r="F72" s="395" t="s">
        <v>444</v>
      </c>
      <c r="G72" s="399" t="s">
        <v>279</v>
      </c>
      <c r="H72" s="400" t="s">
        <v>445</v>
      </c>
      <c r="I72" s="395" t="s">
        <v>446</v>
      </c>
      <c r="J72" s="37"/>
      <c r="K72" s="37"/>
      <c r="L72" s="37"/>
      <c r="M72" s="294"/>
      <c r="N72" s="37"/>
      <c r="O72" s="37"/>
      <c r="P72" s="37"/>
      <c r="Q72" s="37"/>
      <c r="R72" s="37"/>
      <c r="S72" s="37"/>
      <c r="T72" s="37"/>
      <c r="U72" s="37"/>
      <c r="V72" s="30"/>
      <c r="W72" s="392"/>
      <c r="X72" s="392"/>
      <c r="Y72" s="392"/>
      <c r="Z72" s="392"/>
      <c r="AA72" s="383"/>
    </row>
    <row r="73" spans="1:27" ht="51.75" thickBot="1" x14ac:dyDescent="0.35">
      <c r="A73" s="393">
        <v>63</v>
      </c>
      <c r="B73" s="642" t="s">
        <v>447</v>
      </c>
      <c r="C73" s="643"/>
      <c r="D73" s="644"/>
      <c r="E73" s="394" t="s">
        <v>279</v>
      </c>
      <c r="F73" s="395" t="s">
        <v>448</v>
      </c>
      <c r="G73" s="399" t="s">
        <v>279</v>
      </c>
      <c r="H73" s="397" t="s">
        <v>25</v>
      </c>
      <c r="I73" s="395" t="s">
        <v>446</v>
      </c>
      <c r="J73" s="37"/>
      <c r="K73" s="37"/>
      <c r="L73" s="37"/>
      <c r="M73" s="37"/>
      <c r="N73" s="37"/>
      <c r="O73" s="294"/>
      <c r="P73" s="37"/>
      <c r="Q73" s="37"/>
      <c r="R73" s="37"/>
      <c r="S73" s="37"/>
      <c r="T73" s="294"/>
      <c r="U73" s="37"/>
      <c r="V73" s="30"/>
      <c r="W73" s="392"/>
      <c r="X73" s="392"/>
      <c r="Y73" s="392"/>
      <c r="Z73" s="392"/>
      <c r="AA73" s="383"/>
    </row>
    <row r="74" spans="1:27" x14ac:dyDescent="0.3">
      <c r="A74" s="187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9" t="e">
        <f>AVERAGE(W11:W73)</f>
        <v>#DIV/0!</v>
      </c>
      <c r="X74" s="189" t="e">
        <f>AVERAGE(X11:X73)</f>
        <v>#DIV/0!</v>
      </c>
      <c r="Y74" s="189" t="e">
        <f>AVERAGE(Y11:Y73)</f>
        <v>#DIV/0!</v>
      </c>
      <c r="Z74" s="189" t="e">
        <f>AVERAGE(Z11:Z73)</f>
        <v>#DIV/0!</v>
      </c>
      <c r="AA74" s="190"/>
    </row>
    <row r="75" spans="1:27" x14ac:dyDescent="0.3">
      <c r="A75" s="191"/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3" t="s">
        <v>122</v>
      </c>
      <c r="X75" s="194" t="e">
        <f>W74</f>
        <v>#DIV/0!</v>
      </c>
      <c r="Y75" s="192"/>
      <c r="Z75" s="192"/>
      <c r="AA75" s="195"/>
    </row>
    <row r="76" spans="1:27" x14ac:dyDescent="0.3">
      <c r="A76" s="191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3" t="s">
        <v>123</v>
      </c>
      <c r="X76" s="194">
        <v>1</v>
      </c>
      <c r="Y76" s="192"/>
      <c r="Z76" s="192"/>
      <c r="AA76" s="195"/>
    </row>
    <row r="77" spans="1:27" x14ac:dyDescent="0.3">
      <c r="A77" s="191"/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5"/>
    </row>
    <row r="78" spans="1:27" x14ac:dyDescent="0.3">
      <c r="A78" s="191"/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5"/>
    </row>
    <row r="79" spans="1:27" x14ac:dyDescent="0.3">
      <c r="A79" s="191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5"/>
    </row>
    <row r="80" spans="1:27" x14ac:dyDescent="0.3">
      <c r="A80" s="191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5"/>
    </row>
    <row r="81" spans="1:27" x14ac:dyDescent="0.3">
      <c r="A81" s="191"/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5"/>
    </row>
    <row r="82" spans="1:27" x14ac:dyDescent="0.3">
      <c r="A82" s="191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5"/>
    </row>
    <row r="83" spans="1:27" x14ac:dyDescent="0.3">
      <c r="A83" s="191"/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5"/>
    </row>
    <row r="84" spans="1:27" x14ac:dyDescent="0.3">
      <c r="A84" s="191"/>
      <c r="B84" s="192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5"/>
    </row>
    <row r="85" spans="1:27" x14ac:dyDescent="0.3">
      <c r="A85" s="191"/>
      <c r="B85" s="192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5"/>
    </row>
    <row r="86" spans="1:27" ht="17.25" thickBot="1" x14ac:dyDescent="0.35">
      <c r="A86" s="196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8"/>
    </row>
  </sheetData>
  <protectedRanges>
    <protectedRange algorithmName="SHA-512" hashValue="iTr3waCnbLyiY6gOaYfi6jKm80dA5xVGsdqjTmnVhyz7qvDqr3t0zMianjbp430jlgdGDOyd5GnQtvgstpNTfA==" saltValue="GhTTE1qPKK42snuQl5NB3w==" spinCount="100000" sqref="V11:V16" name="Rango2_1"/>
    <protectedRange algorithmName="SHA-512" hashValue="iTr3waCnbLyiY6gOaYfi6jKm80dA5xVGsdqjTmnVhyz7qvDqr3t0zMianjbp430jlgdGDOyd5GnQtvgstpNTfA==" saltValue="GhTTE1qPKK42snuQl5NB3w==" spinCount="100000" sqref="B12:G12 A11:U11 J12:U12 E13:E15 A12:A73 H12:H19 H21:H28 H47:H49 H73 H30:H44 H51:H63 H65:H71" name="Rango2_1_1_1"/>
  </protectedRanges>
  <mergeCells count="86">
    <mergeCell ref="B16:D16"/>
    <mergeCell ref="B17:D17"/>
    <mergeCell ref="B18:D18"/>
    <mergeCell ref="B19:D19"/>
    <mergeCell ref="B11:D11"/>
    <mergeCell ref="B12:D12"/>
    <mergeCell ref="B13:D13"/>
    <mergeCell ref="B14:D14"/>
    <mergeCell ref="B15:D15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D5:F5"/>
    <mergeCell ref="G5:H5"/>
    <mergeCell ref="I5:AA5"/>
    <mergeCell ref="A1:E3"/>
    <mergeCell ref="F1:V3"/>
    <mergeCell ref="W1:AA1"/>
    <mergeCell ref="W2:AA2"/>
    <mergeCell ref="W3:AA3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70:D70"/>
    <mergeCell ref="B71:D71"/>
    <mergeCell ref="B72:D72"/>
    <mergeCell ref="B73:D73"/>
    <mergeCell ref="B65:D65"/>
    <mergeCell ref="B66:D66"/>
    <mergeCell ref="B67:D67"/>
    <mergeCell ref="B68:D68"/>
    <mergeCell ref="B69:D6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92" orientation="landscape" horizontalDpi="4294967292" verticalDpi="4294967292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AA64"/>
  <sheetViews>
    <sheetView showGridLines="0" view="pageBreakPreview" zoomScale="80" zoomScaleNormal="96" zoomScaleSheetLayoutView="80" zoomScalePageLayoutView="200" workbookViewId="0">
      <selection activeCell="H13" sqref="H13"/>
    </sheetView>
  </sheetViews>
  <sheetFormatPr baseColWidth="10" defaultColWidth="11.42578125" defaultRowHeight="16.5" x14ac:dyDescent="0.3"/>
  <cols>
    <col min="1" max="1" width="3.5703125" style="10" customWidth="1"/>
    <col min="2" max="2" width="13" style="10" customWidth="1"/>
    <col min="3" max="3" width="10.28515625" style="10" customWidth="1"/>
    <col min="4" max="4" width="9.5703125" style="10" customWidth="1"/>
    <col min="5" max="5" width="13.140625" style="10" customWidth="1"/>
    <col min="6" max="6" width="20" style="40" customWidth="1"/>
    <col min="7" max="7" width="16.140625" style="10" customWidth="1"/>
    <col min="8" max="8" width="23.85546875" style="10" customWidth="1"/>
    <col min="9" max="9" width="20.7109375" style="10" customWidth="1"/>
    <col min="10" max="10" width="3.42578125" style="10" customWidth="1"/>
    <col min="11" max="11" width="3.5703125" style="10" customWidth="1"/>
    <col min="12" max="12" width="3.7109375" style="10" customWidth="1"/>
    <col min="13" max="14" width="3.5703125" style="10" customWidth="1"/>
    <col min="15" max="15" width="3.42578125" style="10" customWidth="1"/>
    <col min="16" max="16" width="3.7109375" style="10" customWidth="1"/>
    <col min="17" max="17" width="4" style="10" customWidth="1"/>
    <col min="18" max="18" width="4.28515625" style="10" customWidth="1"/>
    <col min="19" max="19" width="3.42578125" style="10" customWidth="1"/>
    <col min="20" max="20" width="3.7109375" style="10" customWidth="1"/>
    <col min="21" max="21" width="3.42578125" style="10" customWidth="1"/>
    <col min="22" max="22" width="43.140625" style="41" customWidth="1"/>
    <col min="23" max="24" width="11.42578125" style="10"/>
    <col min="25" max="25" width="12" style="10" customWidth="1"/>
    <col min="26" max="26" width="11.28515625" style="10" bestFit="1" customWidth="1"/>
    <col min="27" max="27" width="21.42578125" style="10" customWidth="1"/>
    <col min="28" max="16384" width="11.42578125" style="10"/>
  </cols>
  <sheetData>
    <row r="1" spans="1:27" ht="24" customHeight="1" thickBot="1" x14ac:dyDescent="0.35">
      <c r="A1" s="442"/>
      <c r="B1" s="443"/>
      <c r="C1" s="443"/>
      <c r="D1" s="443"/>
      <c r="E1" s="444"/>
      <c r="F1" s="451" t="s">
        <v>31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3"/>
      <c r="Y1" s="461" t="s">
        <v>0</v>
      </c>
      <c r="Z1" s="461"/>
      <c r="AA1" s="462"/>
    </row>
    <row r="2" spans="1:27" ht="23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5"/>
      <c r="W2" s="455"/>
      <c r="X2" s="456"/>
      <c r="Y2" s="461" t="s">
        <v>26</v>
      </c>
      <c r="Z2" s="461"/>
      <c r="AA2" s="462"/>
    </row>
    <row r="3" spans="1:27" ht="23.25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9"/>
      <c r="Y3" s="461" t="s">
        <v>27</v>
      </c>
      <c r="Z3" s="461"/>
      <c r="AA3" s="462"/>
    </row>
    <row r="4" spans="1:27" ht="9" customHeight="1" x14ac:dyDescent="0.3">
      <c r="A4" s="11"/>
      <c r="B4" s="11"/>
      <c r="C4" s="11"/>
      <c r="D4" s="11"/>
      <c r="E4" s="11"/>
      <c r="F4" s="12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4"/>
    </row>
    <row r="5" spans="1:27" x14ac:dyDescent="0.3">
      <c r="A5" s="15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40" t="s">
        <v>4</v>
      </c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</row>
    <row r="6" spans="1:27" ht="43.15" customHeight="1" x14ac:dyDescent="0.3">
      <c r="A6" s="17"/>
      <c r="B6" s="8">
        <v>2019</v>
      </c>
      <c r="C6" s="18"/>
      <c r="D6" s="407" t="s">
        <v>32</v>
      </c>
      <c r="E6" s="407"/>
      <c r="F6" s="407"/>
      <c r="G6" s="408" t="s">
        <v>33</v>
      </c>
      <c r="H6" s="409"/>
      <c r="I6" s="410" t="s">
        <v>34</v>
      </c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0"/>
    </row>
    <row r="7" spans="1:27" ht="7.5" customHeight="1" thickBot="1" x14ac:dyDescent="0.35">
      <c r="A7" s="13"/>
      <c r="B7" s="13"/>
      <c r="C7" s="13"/>
      <c r="D7" s="19"/>
      <c r="E7" s="19"/>
      <c r="F7" s="12"/>
      <c r="G7" s="19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4"/>
    </row>
    <row r="8" spans="1:27" ht="17.25" thickBot="1" x14ac:dyDescent="0.35">
      <c r="A8" s="481" t="s">
        <v>5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3"/>
    </row>
    <row r="9" spans="1:27" ht="26.25" customHeight="1" x14ac:dyDescent="0.3">
      <c r="A9" s="484" t="s">
        <v>6</v>
      </c>
      <c r="B9" s="485"/>
      <c r="C9" s="485"/>
      <c r="D9" s="486"/>
      <c r="E9" s="487" t="s">
        <v>7</v>
      </c>
      <c r="F9" s="487" t="s">
        <v>8</v>
      </c>
      <c r="G9" s="487" t="s">
        <v>124</v>
      </c>
      <c r="H9" s="487" t="s">
        <v>132</v>
      </c>
      <c r="I9" s="487" t="s">
        <v>9</v>
      </c>
      <c r="J9" s="498" t="s">
        <v>28</v>
      </c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89" t="s">
        <v>10</v>
      </c>
      <c r="W9" s="491" t="s">
        <v>109</v>
      </c>
      <c r="X9" s="492"/>
      <c r="Y9" s="492"/>
      <c r="Z9" s="492"/>
      <c r="AA9" s="493" t="s">
        <v>29</v>
      </c>
    </row>
    <row r="10" spans="1:27" ht="24" customHeight="1" thickBot="1" x14ac:dyDescent="0.35">
      <c r="A10" s="20" t="s">
        <v>11</v>
      </c>
      <c r="B10" s="495" t="s">
        <v>12</v>
      </c>
      <c r="C10" s="496"/>
      <c r="D10" s="497"/>
      <c r="E10" s="488"/>
      <c r="F10" s="488"/>
      <c r="G10" s="488"/>
      <c r="H10" s="488"/>
      <c r="I10" s="488"/>
      <c r="J10" s="21" t="s">
        <v>13</v>
      </c>
      <c r="K10" s="21" t="s">
        <v>14</v>
      </c>
      <c r="L10" s="21" t="s">
        <v>15</v>
      </c>
      <c r="M10" s="21" t="s">
        <v>16</v>
      </c>
      <c r="N10" s="21" t="s">
        <v>17</v>
      </c>
      <c r="O10" s="21" t="s">
        <v>18</v>
      </c>
      <c r="P10" s="21" t="s">
        <v>19</v>
      </c>
      <c r="Q10" s="21" t="s">
        <v>20</v>
      </c>
      <c r="R10" s="21" t="s">
        <v>21</v>
      </c>
      <c r="S10" s="21" t="s">
        <v>22</v>
      </c>
      <c r="T10" s="21" t="s">
        <v>23</v>
      </c>
      <c r="U10" s="21" t="s">
        <v>24</v>
      </c>
      <c r="V10" s="490"/>
      <c r="W10" s="4" t="s">
        <v>108</v>
      </c>
      <c r="X10" s="4" t="s">
        <v>110</v>
      </c>
      <c r="Y10" s="4" t="s">
        <v>111</v>
      </c>
      <c r="Z10" s="4" t="s">
        <v>112</v>
      </c>
      <c r="AA10" s="494"/>
    </row>
    <row r="11" spans="1:27" ht="30.75" customHeight="1" x14ac:dyDescent="0.3">
      <c r="A11" s="22"/>
      <c r="B11" s="478" t="s">
        <v>35</v>
      </c>
      <c r="C11" s="479"/>
      <c r="D11" s="480"/>
      <c r="E11" s="23" t="s">
        <v>25</v>
      </c>
      <c r="F11" s="24"/>
      <c r="G11" s="366">
        <v>0.98680000000000001</v>
      </c>
      <c r="H11" s="365">
        <v>103686195</v>
      </c>
      <c r="I11" s="472" t="s">
        <v>81</v>
      </c>
      <c r="J11" s="288"/>
      <c r="K11" s="288"/>
      <c r="L11" s="288"/>
      <c r="M11" s="92"/>
      <c r="N11" s="92"/>
      <c r="O11" s="92"/>
      <c r="P11" s="92"/>
      <c r="Q11" s="92"/>
      <c r="R11" s="92"/>
      <c r="S11" s="92"/>
      <c r="T11" s="92"/>
      <c r="U11" s="92"/>
      <c r="V11" s="26"/>
      <c r="W11" s="105" t="e">
        <f>AVERAGE(W12:W13)</f>
        <v>#DIV/0!</v>
      </c>
      <c r="X11" s="105" t="e">
        <f>AVERAGE(X12:X13)</f>
        <v>#DIV/0!</v>
      </c>
      <c r="Y11" s="105" t="e">
        <f>AVERAGE(Y12:Y13)</f>
        <v>#DIV/0!</v>
      </c>
      <c r="Z11" s="105" t="e">
        <f>AVERAGE(Z12:Z13)</f>
        <v>#DIV/0!</v>
      </c>
      <c r="AA11" s="27"/>
    </row>
    <row r="12" spans="1:27" ht="114.75" x14ac:dyDescent="0.3">
      <c r="A12" s="28">
        <v>1</v>
      </c>
      <c r="B12" s="469" t="s">
        <v>36</v>
      </c>
      <c r="C12" s="470"/>
      <c r="D12" s="471"/>
      <c r="E12" s="254" t="s">
        <v>25</v>
      </c>
      <c r="F12" s="32" t="s">
        <v>37</v>
      </c>
      <c r="G12" s="367"/>
      <c r="H12" s="93"/>
      <c r="I12" s="473"/>
      <c r="J12" s="87"/>
      <c r="K12" s="368"/>
      <c r="L12" s="369"/>
      <c r="M12" s="370"/>
      <c r="N12" s="87"/>
      <c r="O12" s="87"/>
      <c r="P12" s="371"/>
      <c r="Q12" s="371"/>
      <c r="R12" s="371"/>
      <c r="S12" s="371"/>
      <c r="T12" s="371"/>
      <c r="U12" s="371"/>
      <c r="V12" s="372" t="s">
        <v>257</v>
      </c>
      <c r="W12" s="32"/>
      <c r="X12" s="5"/>
      <c r="Y12" s="90"/>
      <c r="Z12" s="373"/>
      <c r="AA12" s="108"/>
    </row>
    <row r="13" spans="1:27" ht="54" customHeight="1" x14ac:dyDescent="0.3">
      <c r="A13" s="28">
        <v>2</v>
      </c>
      <c r="B13" s="469" t="s">
        <v>38</v>
      </c>
      <c r="C13" s="470"/>
      <c r="D13" s="471"/>
      <c r="E13" s="254" t="s">
        <v>25</v>
      </c>
      <c r="F13" s="32" t="s">
        <v>37</v>
      </c>
      <c r="G13" s="367"/>
      <c r="H13" s="94"/>
      <c r="I13" s="474"/>
      <c r="J13" s="87"/>
      <c r="K13" s="368"/>
      <c r="L13" s="368"/>
      <c r="M13" s="87"/>
      <c r="N13" s="87"/>
      <c r="O13" s="87"/>
      <c r="P13" s="371"/>
      <c r="Q13" s="371"/>
      <c r="R13" s="371"/>
      <c r="S13" s="371"/>
      <c r="T13" s="371"/>
      <c r="U13" s="371"/>
      <c r="V13" s="372" t="s">
        <v>258</v>
      </c>
      <c r="W13" s="32"/>
      <c r="X13" s="5"/>
      <c r="Y13" s="90"/>
      <c r="Z13" s="373"/>
      <c r="AA13" s="108"/>
    </row>
    <row r="14" spans="1:27" ht="27.75" customHeight="1" x14ac:dyDescent="0.3">
      <c r="A14" s="28"/>
      <c r="B14" s="463" t="s">
        <v>40</v>
      </c>
      <c r="C14" s="464"/>
      <c r="D14" s="465"/>
      <c r="E14" s="254" t="s">
        <v>25</v>
      </c>
      <c r="F14" s="32"/>
      <c r="G14" s="374">
        <v>0.9526</v>
      </c>
      <c r="H14" s="365">
        <f>+'[1]CUENTAS POR PAGAR '!$N$57</f>
        <v>334656382.5</v>
      </c>
      <c r="I14" s="475" t="s">
        <v>82</v>
      </c>
      <c r="J14" s="292"/>
      <c r="K14" s="292"/>
      <c r="L14" s="292"/>
      <c r="M14" s="87"/>
      <c r="N14" s="87"/>
      <c r="O14" s="87"/>
      <c r="P14" s="371"/>
      <c r="Q14" s="371"/>
      <c r="R14" s="371"/>
      <c r="S14" s="371"/>
      <c r="T14" s="371"/>
      <c r="U14" s="371"/>
      <c r="V14" s="375"/>
      <c r="W14" s="106" t="e">
        <f>AVERAGE(W15:W16)</f>
        <v>#DIV/0!</v>
      </c>
      <c r="X14" s="106" t="e">
        <f>AVERAGE(X15:X16)</f>
        <v>#DIV/0!</v>
      </c>
      <c r="Y14" s="106" t="e">
        <f>AVERAGE(Y15:Y16)</f>
        <v>#DIV/0!</v>
      </c>
      <c r="Z14" s="376" t="e">
        <f>AVERAGE(Z15:Z16)</f>
        <v>#DIV/0!</v>
      </c>
      <c r="AA14" s="30"/>
    </row>
    <row r="15" spans="1:27" ht="42.75" customHeight="1" x14ac:dyDescent="0.3">
      <c r="A15" s="28">
        <v>2</v>
      </c>
      <c r="B15" s="469" t="s">
        <v>44</v>
      </c>
      <c r="C15" s="470" t="s">
        <v>45</v>
      </c>
      <c r="D15" s="471" t="s">
        <v>45</v>
      </c>
      <c r="E15" s="254" t="s">
        <v>25</v>
      </c>
      <c r="F15" s="259" t="s">
        <v>46</v>
      </c>
      <c r="G15" s="377"/>
      <c r="H15" s="95"/>
      <c r="I15" s="476"/>
      <c r="J15" s="2"/>
      <c r="K15" s="378"/>
      <c r="L15" s="378"/>
      <c r="M15" s="2"/>
      <c r="N15" s="2"/>
      <c r="O15" s="2"/>
      <c r="P15" s="2"/>
      <c r="Q15" s="2"/>
      <c r="R15" s="2"/>
      <c r="S15" s="2"/>
      <c r="T15" s="2"/>
      <c r="U15" s="2"/>
      <c r="V15" s="379" t="s">
        <v>259</v>
      </c>
      <c r="W15" s="102"/>
      <c r="X15" s="5"/>
      <c r="Y15" s="90"/>
      <c r="Z15" s="373"/>
      <c r="AA15" s="108"/>
    </row>
    <row r="16" spans="1:27" ht="68.25" customHeight="1" x14ac:dyDescent="0.3">
      <c r="A16" s="28">
        <v>4</v>
      </c>
      <c r="B16" s="469" t="s">
        <v>47</v>
      </c>
      <c r="C16" s="470" t="s">
        <v>48</v>
      </c>
      <c r="D16" s="471" t="s">
        <v>48</v>
      </c>
      <c r="E16" s="254" t="s">
        <v>25</v>
      </c>
      <c r="F16" s="32" t="s">
        <v>37</v>
      </c>
      <c r="G16" s="377"/>
      <c r="H16" s="95" t="s">
        <v>49</v>
      </c>
      <c r="I16" s="477"/>
      <c r="J16" s="2"/>
      <c r="K16" s="378"/>
      <c r="L16" s="378"/>
      <c r="M16" s="2"/>
      <c r="N16" s="2"/>
      <c r="O16" s="2"/>
      <c r="P16" s="2"/>
      <c r="Q16" s="2"/>
      <c r="R16" s="2"/>
      <c r="S16" s="2"/>
      <c r="T16" s="2"/>
      <c r="U16" s="2"/>
      <c r="V16" s="372" t="s">
        <v>260</v>
      </c>
      <c r="W16" s="102"/>
      <c r="X16" s="5"/>
      <c r="Y16" s="90"/>
      <c r="Z16" s="373"/>
      <c r="AA16" s="108"/>
    </row>
    <row r="17" spans="1:27" x14ac:dyDescent="0.3">
      <c r="A17" s="28"/>
      <c r="B17" s="463" t="s">
        <v>50</v>
      </c>
      <c r="C17" s="464"/>
      <c r="D17" s="465"/>
      <c r="E17" s="254" t="s">
        <v>25</v>
      </c>
      <c r="F17" s="35"/>
      <c r="G17" s="377">
        <v>0.98560000000000003</v>
      </c>
      <c r="H17" s="95">
        <f>+'[1]CUENTAS POR PAGAR '!$O$122</f>
        <v>83971194</v>
      </c>
      <c r="I17" s="466" t="s">
        <v>83</v>
      </c>
      <c r="J17" s="294"/>
      <c r="K17" s="294"/>
      <c r="L17" s="294"/>
      <c r="M17" s="294"/>
      <c r="N17" s="2"/>
      <c r="O17" s="2"/>
      <c r="P17" s="2"/>
      <c r="Q17" s="2"/>
      <c r="R17" s="2"/>
      <c r="S17" s="2"/>
      <c r="T17" s="2"/>
      <c r="U17" s="2"/>
      <c r="V17" s="379"/>
      <c r="W17" s="107" t="e">
        <f>AVERAGE(W18:W20)</f>
        <v>#DIV/0!</v>
      </c>
      <c r="X17" s="107" t="e">
        <f>AVERAGE(X18:X20)</f>
        <v>#DIV/0!</v>
      </c>
      <c r="Y17" s="107" t="e">
        <f>AVERAGE(Y18:Y20)</f>
        <v>#DIV/0!</v>
      </c>
      <c r="Z17" s="380" t="e">
        <f>AVERAGE(Z18:Z20)</f>
        <v>#DIV/0!</v>
      </c>
      <c r="AA17" s="30"/>
    </row>
    <row r="18" spans="1:27" ht="52.5" customHeight="1" x14ac:dyDescent="0.3">
      <c r="A18" s="28">
        <v>1</v>
      </c>
      <c r="B18" s="469" t="s">
        <v>41</v>
      </c>
      <c r="C18" s="470" t="s">
        <v>42</v>
      </c>
      <c r="D18" s="471" t="s">
        <v>42</v>
      </c>
      <c r="E18" s="254" t="s">
        <v>25</v>
      </c>
      <c r="F18" s="259" t="s">
        <v>43</v>
      </c>
      <c r="G18" s="377"/>
      <c r="H18" s="95"/>
      <c r="I18" s="467"/>
      <c r="J18" s="2"/>
      <c r="K18" s="378"/>
      <c r="L18" s="378"/>
      <c r="M18" s="378"/>
      <c r="N18" s="2"/>
      <c r="O18" s="2"/>
      <c r="P18" s="2"/>
      <c r="Q18" s="2"/>
      <c r="R18" s="2"/>
      <c r="S18" s="2"/>
      <c r="T18" s="2"/>
      <c r="U18" s="2"/>
      <c r="V18" s="379" t="s">
        <v>261</v>
      </c>
      <c r="W18" s="5"/>
      <c r="X18" s="5"/>
      <c r="Y18" s="90"/>
      <c r="Z18" s="373"/>
      <c r="AA18" s="104" t="s">
        <v>49</v>
      </c>
    </row>
    <row r="19" spans="1:27" ht="36" customHeight="1" x14ac:dyDescent="0.3">
      <c r="A19" s="28">
        <v>3</v>
      </c>
      <c r="B19" s="469" t="s">
        <v>36</v>
      </c>
      <c r="C19" s="470"/>
      <c r="D19" s="471"/>
      <c r="E19" s="254" t="s">
        <v>25</v>
      </c>
      <c r="F19" s="32">
        <v>0.02</v>
      </c>
      <c r="G19" s="377"/>
      <c r="H19" s="95"/>
      <c r="I19" s="467"/>
      <c r="J19" s="2"/>
      <c r="K19" s="378"/>
      <c r="L19" s="378"/>
      <c r="M19" s="378"/>
      <c r="N19" s="2"/>
      <c r="O19" s="2"/>
      <c r="P19" s="2"/>
      <c r="Q19" s="2"/>
      <c r="R19" s="2"/>
      <c r="S19" s="2"/>
      <c r="T19" s="2"/>
      <c r="U19" s="2"/>
      <c r="V19" s="372" t="s">
        <v>262</v>
      </c>
      <c r="W19" s="5"/>
      <c r="X19" s="5"/>
      <c r="Y19" s="364"/>
      <c r="Z19" s="381"/>
      <c r="AA19" s="108"/>
    </row>
    <row r="20" spans="1:27" ht="58.5" customHeight="1" x14ac:dyDescent="0.3">
      <c r="A20" s="28">
        <v>4</v>
      </c>
      <c r="B20" s="469" t="s">
        <v>47</v>
      </c>
      <c r="C20" s="470" t="s">
        <v>48</v>
      </c>
      <c r="D20" s="471" t="s">
        <v>48</v>
      </c>
      <c r="E20" s="254" t="s">
        <v>25</v>
      </c>
      <c r="F20" s="32" t="s">
        <v>37</v>
      </c>
      <c r="G20" s="377"/>
      <c r="H20" s="95" t="s">
        <v>49</v>
      </c>
      <c r="I20" s="468"/>
      <c r="J20" s="2"/>
      <c r="K20" s="378"/>
      <c r="L20" s="378"/>
      <c r="M20" s="378"/>
      <c r="N20" s="2"/>
      <c r="O20" s="2"/>
      <c r="P20" s="2"/>
      <c r="Q20" s="2"/>
      <c r="R20" s="2"/>
      <c r="S20" s="2"/>
      <c r="T20" s="2"/>
      <c r="U20" s="2"/>
      <c r="V20" s="372" t="s">
        <v>263</v>
      </c>
      <c r="W20" s="5"/>
      <c r="X20" s="5"/>
      <c r="Y20" s="90"/>
      <c r="Z20" s="373"/>
      <c r="AA20" s="108"/>
    </row>
    <row r="21" spans="1:27" ht="31.5" customHeight="1" x14ac:dyDescent="0.3">
      <c r="A21" s="28"/>
      <c r="B21" s="463" t="s">
        <v>56</v>
      </c>
      <c r="C21" s="464"/>
      <c r="D21" s="465"/>
      <c r="E21" s="254" t="s">
        <v>25</v>
      </c>
      <c r="F21" s="259"/>
      <c r="G21" s="377">
        <v>0.5645</v>
      </c>
      <c r="H21" s="95" t="s">
        <v>264</v>
      </c>
      <c r="I21" s="466" t="s">
        <v>84</v>
      </c>
      <c r="J21" s="294"/>
      <c r="K21" s="294"/>
      <c r="L21" s="294"/>
      <c r="M21" s="294"/>
      <c r="N21" s="294"/>
      <c r="O21" s="294"/>
      <c r="P21" s="294"/>
      <c r="Q21" s="2"/>
      <c r="R21" s="2"/>
      <c r="S21" s="2"/>
      <c r="T21" s="2"/>
      <c r="U21" s="2"/>
      <c r="V21" s="38"/>
      <c r="W21" s="107" t="e">
        <f>AVERAGE(W22:W24)</f>
        <v>#DIV/0!</v>
      </c>
      <c r="X21" s="107" t="e">
        <f>AVERAGE(X22:X24)</f>
        <v>#DIV/0!</v>
      </c>
      <c r="Y21" s="107" t="e">
        <f>AVERAGE(Y22:Y24)</f>
        <v>#DIV/0!</v>
      </c>
      <c r="Z21" s="380" t="e">
        <f>AVERAGE(Z22:Z24)</f>
        <v>#DIV/0!</v>
      </c>
      <c r="AA21" s="30"/>
    </row>
    <row r="22" spans="1:27" ht="56.25" customHeight="1" x14ac:dyDescent="0.3">
      <c r="A22" s="28">
        <v>2</v>
      </c>
      <c r="B22" s="469" t="s">
        <v>53</v>
      </c>
      <c r="C22" s="470"/>
      <c r="D22" s="471"/>
      <c r="E22" s="254" t="s">
        <v>25</v>
      </c>
      <c r="F22" s="32" t="s">
        <v>37</v>
      </c>
      <c r="G22" s="377"/>
      <c r="H22" s="95"/>
      <c r="I22" s="467"/>
      <c r="J22" s="378"/>
      <c r="K22" s="378"/>
      <c r="L22" s="2"/>
      <c r="M22" s="2"/>
      <c r="N22" s="2"/>
      <c r="O22" s="2"/>
      <c r="P22" s="2"/>
      <c r="Q22" s="2"/>
      <c r="R22" s="2"/>
      <c r="S22" s="2"/>
      <c r="T22" s="2"/>
      <c r="U22" s="2"/>
      <c r="V22" s="39" t="s">
        <v>265</v>
      </c>
      <c r="W22" s="5"/>
      <c r="X22" s="5"/>
      <c r="Y22" s="90"/>
      <c r="Z22" s="373"/>
      <c r="AA22" s="104"/>
    </row>
    <row r="23" spans="1:27" ht="42.75" customHeight="1" x14ac:dyDescent="0.3">
      <c r="A23" s="28">
        <v>3</v>
      </c>
      <c r="B23" s="469" t="s">
        <v>55</v>
      </c>
      <c r="C23" s="470"/>
      <c r="D23" s="471"/>
      <c r="E23" s="254" t="s">
        <v>25</v>
      </c>
      <c r="F23" s="259" t="s">
        <v>43</v>
      </c>
      <c r="G23" s="377"/>
      <c r="H23" s="95"/>
      <c r="I23" s="467"/>
      <c r="J23" s="378"/>
      <c r="K23" s="378"/>
      <c r="L23" s="378"/>
      <c r="M23" s="378"/>
      <c r="N23" s="378"/>
      <c r="O23" s="2"/>
      <c r="P23" s="2"/>
      <c r="Q23" s="2"/>
      <c r="R23" s="2"/>
      <c r="S23" s="2"/>
      <c r="T23" s="2"/>
      <c r="U23" s="2"/>
      <c r="V23" s="38" t="s">
        <v>266</v>
      </c>
      <c r="W23" s="5"/>
      <c r="X23" s="5"/>
      <c r="Y23" s="90"/>
      <c r="Z23" s="373"/>
      <c r="AA23" s="30"/>
    </row>
    <row r="24" spans="1:27" ht="105" customHeight="1" x14ac:dyDescent="0.3">
      <c r="A24" s="28">
        <v>4</v>
      </c>
      <c r="B24" s="469" t="s">
        <v>47</v>
      </c>
      <c r="C24" s="470" t="s">
        <v>48</v>
      </c>
      <c r="D24" s="471" t="s">
        <v>48</v>
      </c>
      <c r="E24" s="254" t="s">
        <v>25</v>
      </c>
      <c r="F24" s="32" t="s">
        <v>37</v>
      </c>
      <c r="G24" s="377"/>
      <c r="H24" s="95"/>
      <c r="I24" s="468"/>
      <c r="J24" s="378"/>
      <c r="K24" s="378"/>
      <c r="L24" s="378"/>
      <c r="M24" s="378"/>
      <c r="N24" s="378"/>
      <c r="O24" s="378"/>
      <c r="P24" s="378"/>
      <c r="Q24" s="2"/>
      <c r="R24" s="2"/>
      <c r="S24" s="2"/>
      <c r="T24" s="2"/>
      <c r="U24" s="2"/>
      <c r="V24" s="34" t="s">
        <v>39</v>
      </c>
      <c r="W24" s="5"/>
      <c r="X24" s="5"/>
      <c r="Y24" s="90"/>
      <c r="Z24" s="373"/>
      <c r="AA24" s="30"/>
    </row>
    <row r="25" spans="1:27" ht="42.75" customHeight="1" x14ac:dyDescent="0.3">
      <c r="A25" s="28"/>
      <c r="B25" s="463" t="s">
        <v>57</v>
      </c>
      <c r="C25" s="464"/>
      <c r="D25" s="465"/>
      <c r="E25" s="254" t="s">
        <v>25</v>
      </c>
      <c r="F25" s="259"/>
      <c r="G25" s="377">
        <v>0.2</v>
      </c>
      <c r="H25" s="95">
        <v>3000000000</v>
      </c>
      <c r="I25" s="466" t="s">
        <v>85</v>
      </c>
      <c r="J25" s="294"/>
      <c r="K25" s="294"/>
      <c r="L25" s="294"/>
      <c r="M25" s="294"/>
      <c r="N25" s="294"/>
      <c r="O25" s="294"/>
      <c r="P25" s="294"/>
      <c r="Q25" s="2"/>
      <c r="R25" s="2"/>
      <c r="S25" s="2"/>
      <c r="T25" s="2"/>
      <c r="U25" s="2"/>
      <c r="V25" s="38"/>
      <c r="W25" s="107" t="e">
        <f>AVERAGE(W26:W29)</f>
        <v>#DIV/0!</v>
      </c>
      <c r="X25" s="107" t="e">
        <f>AVERAGE(X26:X29)</f>
        <v>#DIV/0!</v>
      </c>
      <c r="Y25" s="107" t="e">
        <f>AVERAGE(Y26:Y29)</f>
        <v>#DIV/0!</v>
      </c>
      <c r="Z25" s="382"/>
      <c r="AA25" s="30"/>
    </row>
    <row r="26" spans="1:27" ht="54.75" customHeight="1" x14ac:dyDescent="0.3">
      <c r="A26" s="28">
        <v>1</v>
      </c>
      <c r="B26" s="469" t="s">
        <v>51</v>
      </c>
      <c r="C26" s="470"/>
      <c r="D26" s="471"/>
      <c r="E26" s="254" t="s">
        <v>25</v>
      </c>
      <c r="F26" s="32" t="s">
        <v>37</v>
      </c>
      <c r="G26" s="36"/>
      <c r="H26" s="95"/>
      <c r="I26" s="467"/>
      <c r="J26" s="2"/>
      <c r="K26" s="378"/>
      <c r="L26" s="2"/>
      <c r="M26" s="2"/>
      <c r="N26" s="2"/>
      <c r="O26" s="2"/>
      <c r="P26" s="2"/>
      <c r="Q26" s="2"/>
      <c r="R26" s="2"/>
      <c r="S26" s="2"/>
      <c r="T26" s="2"/>
      <c r="U26" s="2"/>
      <c r="V26" s="39" t="s">
        <v>52</v>
      </c>
      <c r="W26" s="5"/>
      <c r="X26" s="90"/>
      <c r="Y26" s="90"/>
      <c r="Z26" s="373"/>
      <c r="AA26" s="104"/>
    </row>
    <row r="27" spans="1:27" ht="54.75" customHeight="1" x14ac:dyDescent="0.3">
      <c r="A27" s="28">
        <v>2</v>
      </c>
      <c r="B27" s="469" t="s">
        <v>53</v>
      </c>
      <c r="C27" s="470"/>
      <c r="D27" s="471"/>
      <c r="E27" s="254" t="s">
        <v>25</v>
      </c>
      <c r="F27" s="32" t="s">
        <v>37</v>
      </c>
      <c r="G27" s="36"/>
      <c r="H27" s="95"/>
      <c r="I27" s="467"/>
      <c r="J27" s="2"/>
      <c r="K27" s="378"/>
      <c r="L27" s="2"/>
      <c r="M27" s="2"/>
      <c r="N27" s="2"/>
      <c r="O27" s="2"/>
      <c r="P27" s="2"/>
      <c r="Q27" s="2"/>
      <c r="R27" s="2"/>
      <c r="S27" s="2"/>
      <c r="T27" s="2"/>
      <c r="U27" s="2"/>
      <c r="V27" s="39" t="s">
        <v>54</v>
      </c>
      <c r="W27" s="5"/>
      <c r="X27" s="90"/>
      <c r="Y27" s="90"/>
      <c r="Z27" s="373"/>
      <c r="AA27" s="30"/>
    </row>
    <row r="28" spans="1:27" ht="43.5" customHeight="1" x14ac:dyDescent="0.3">
      <c r="A28" s="28">
        <v>3</v>
      </c>
      <c r="B28" s="469" t="s">
        <v>55</v>
      </c>
      <c r="C28" s="470"/>
      <c r="D28" s="471"/>
      <c r="E28" s="254" t="s">
        <v>25</v>
      </c>
      <c r="F28" s="259" t="s">
        <v>43</v>
      </c>
      <c r="G28" s="36"/>
      <c r="H28" s="95"/>
      <c r="I28" s="467"/>
      <c r="J28" s="2"/>
      <c r="K28" s="378"/>
      <c r="L28" s="378"/>
      <c r="M28" s="378"/>
      <c r="N28" s="378"/>
      <c r="O28" s="2"/>
      <c r="P28" s="2"/>
      <c r="Q28" s="2"/>
      <c r="R28" s="2"/>
      <c r="S28" s="2"/>
      <c r="T28" s="2"/>
      <c r="U28" s="2"/>
      <c r="V28" s="38" t="s">
        <v>267</v>
      </c>
      <c r="W28" s="5"/>
      <c r="X28" s="90"/>
      <c r="Y28" s="90"/>
      <c r="Z28" s="373"/>
      <c r="AA28" s="109"/>
    </row>
    <row r="29" spans="1:27" ht="98.25" customHeight="1" x14ac:dyDescent="0.3">
      <c r="A29" s="28">
        <v>4</v>
      </c>
      <c r="B29" s="469" t="s">
        <v>47</v>
      </c>
      <c r="C29" s="470" t="s">
        <v>48</v>
      </c>
      <c r="D29" s="471" t="s">
        <v>48</v>
      </c>
      <c r="E29" s="254" t="s">
        <v>25</v>
      </c>
      <c r="F29" s="32" t="s">
        <v>37</v>
      </c>
      <c r="G29" s="36"/>
      <c r="H29" s="95"/>
      <c r="I29" s="468"/>
      <c r="J29" s="2"/>
      <c r="K29" s="378"/>
      <c r="L29" s="378"/>
      <c r="M29" s="378"/>
      <c r="N29" s="378"/>
      <c r="O29" s="378"/>
      <c r="P29" s="378"/>
      <c r="Q29" s="2"/>
      <c r="R29" s="2"/>
      <c r="S29" s="2"/>
      <c r="T29" s="2"/>
      <c r="U29" s="2"/>
      <c r="V29" s="34" t="s">
        <v>39</v>
      </c>
      <c r="W29" s="5"/>
      <c r="X29" s="90"/>
      <c r="Y29" s="90"/>
      <c r="Z29" s="373"/>
      <c r="AA29" s="30"/>
    </row>
    <row r="30" spans="1:27" ht="42" customHeight="1" x14ac:dyDescent="0.3">
      <c r="A30" s="28"/>
      <c r="B30" s="463" t="s">
        <v>268</v>
      </c>
      <c r="C30" s="464"/>
      <c r="D30" s="465"/>
      <c r="E30" s="254" t="s">
        <v>25</v>
      </c>
      <c r="F30" s="259"/>
      <c r="G30" s="377">
        <v>0.15</v>
      </c>
      <c r="H30" s="95">
        <v>5700000000</v>
      </c>
      <c r="I30" s="466" t="s">
        <v>269</v>
      </c>
      <c r="J30" s="294"/>
      <c r="K30" s="294"/>
      <c r="L30" s="294"/>
      <c r="M30" s="294"/>
      <c r="N30" s="294"/>
      <c r="O30" s="294"/>
      <c r="P30" s="294"/>
      <c r="Q30" s="294"/>
      <c r="R30" s="2"/>
      <c r="S30" s="2"/>
      <c r="T30" s="2"/>
      <c r="U30" s="2"/>
      <c r="V30" s="38"/>
      <c r="W30" s="107" t="e">
        <f>AVERAGE(W31:W34)</f>
        <v>#DIV/0!</v>
      </c>
      <c r="X30" s="107" t="e">
        <f>AVERAGE(X31:X34)</f>
        <v>#DIV/0!</v>
      </c>
      <c r="Y30" s="107" t="e">
        <f>AVERAGE(Y31:Y34)</f>
        <v>#DIV/0!</v>
      </c>
      <c r="Z30" s="382"/>
      <c r="AA30" s="30"/>
    </row>
    <row r="31" spans="1:27" ht="54.75" customHeight="1" x14ac:dyDescent="0.3">
      <c r="A31" s="28">
        <v>1</v>
      </c>
      <c r="B31" s="469" t="s">
        <v>51</v>
      </c>
      <c r="C31" s="470"/>
      <c r="D31" s="471"/>
      <c r="E31" s="254" t="s">
        <v>25</v>
      </c>
      <c r="F31" s="32" t="s">
        <v>37</v>
      </c>
      <c r="G31" s="36"/>
      <c r="H31" s="95"/>
      <c r="I31" s="467"/>
      <c r="J31" s="2"/>
      <c r="K31" s="2"/>
      <c r="L31" s="378"/>
      <c r="M31" s="2"/>
      <c r="N31" s="2"/>
      <c r="O31" s="2"/>
      <c r="P31" s="2"/>
      <c r="Q31" s="2"/>
      <c r="R31" s="2"/>
      <c r="S31" s="2"/>
      <c r="T31" s="2"/>
      <c r="U31" s="2"/>
      <c r="V31" s="39" t="s">
        <v>52</v>
      </c>
      <c r="W31" s="5"/>
      <c r="X31" s="90"/>
      <c r="Y31" s="90"/>
      <c r="Z31" s="373"/>
      <c r="AA31" s="104"/>
    </row>
    <row r="32" spans="1:27" ht="55.5" customHeight="1" x14ac:dyDescent="0.3">
      <c r="A32" s="28">
        <v>2</v>
      </c>
      <c r="B32" s="469" t="s">
        <v>53</v>
      </c>
      <c r="C32" s="470"/>
      <c r="D32" s="471"/>
      <c r="E32" s="254" t="s">
        <v>25</v>
      </c>
      <c r="F32" s="32" t="s">
        <v>37</v>
      </c>
      <c r="G32" s="36"/>
      <c r="H32" s="95"/>
      <c r="I32" s="467"/>
      <c r="J32" s="2"/>
      <c r="K32" s="2"/>
      <c r="L32" s="378"/>
      <c r="M32" s="378"/>
      <c r="N32" s="2"/>
      <c r="O32" s="2"/>
      <c r="P32" s="2"/>
      <c r="Q32" s="2"/>
      <c r="R32" s="2"/>
      <c r="S32" s="2"/>
      <c r="T32" s="2"/>
      <c r="U32" s="2"/>
      <c r="V32" s="39" t="s">
        <v>54</v>
      </c>
      <c r="W32" s="5"/>
      <c r="X32" s="90"/>
      <c r="Y32" s="90"/>
      <c r="Z32" s="373"/>
      <c r="AA32" s="30"/>
    </row>
    <row r="33" spans="1:27" ht="42" customHeight="1" x14ac:dyDescent="0.3">
      <c r="A33" s="28">
        <v>3</v>
      </c>
      <c r="B33" s="469" t="s">
        <v>55</v>
      </c>
      <c r="C33" s="470"/>
      <c r="D33" s="471"/>
      <c r="E33" s="254" t="s">
        <v>25</v>
      </c>
      <c r="F33" s="259" t="s">
        <v>43</v>
      </c>
      <c r="G33" s="36"/>
      <c r="H33" s="95"/>
      <c r="I33" s="467"/>
      <c r="J33" s="2"/>
      <c r="K33" s="2"/>
      <c r="L33" s="2"/>
      <c r="M33" s="378"/>
      <c r="N33" s="378"/>
      <c r="O33" s="378"/>
      <c r="P33" s="2"/>
      <c r="Q33" s="2"/>
      <c r="R33" s="2"/>
      <c r="S33" s="2"/>
      <c r="T33" s="2"/>
      <c r="U33" s="2"/>
      <c r="V33" s="38" t="s">
        <v>267</v>
      </c>
      <c r="W33" s="5"/>
      <c r="X33" s="90"/>
      <c r="Y33" s="90"/>
      <c r="Z33" s="373"/>
      <c r="AA33" s="109"/>
    </row>
    <row r="34" spans="1:27" ht="96.75" customHeight="1" x14ac:dyDescent="0.3">
      <c r="A34" s="28">
        <v>4</v>
      </c>
      <c r="B34" s="469" t="s">
        <v>47</v>
      </c>
      <c r="C34" s="470" t="s">
        <v>48</v>
      </c>
      <c r="D34" s="471" t="s">
        <v>48</v>
      </c>
      <c r="E34" s="254" t="s">
        <v>25</v>
      </c>
      <c r="F34" s="32" t="s">
        <v>37</v>
      </c>
      <c r="G34" s="36"/>
      <c r="H34" s="95"/>
      <c r="I34" s="468"/>
      <c r="J34" s="2"/>
      <c r="K34" s="2"/>
      <c r="L34" s="2"/>
      <c r="M34" s="378"/>
      <c r="N34" s="378"/>
      <c r="O34" s="378"/>
      <c r="P34" s="378"/>
      <c r="Q34" s="378"/>
      <c r="R34" s="2"/>
      <c r="S34" s="2"/>
      <c r="T34" s="2"/>
      <c r="U34" s="2"/>
      <c r="V34" s="34" t="s">
        <v>39</v>
      </c>
      <c r="W34" s="5"/>
      <c r="X34" s="90"/>
      <c r="Y34" s="90"/>
      <c r="Z34" s="373"/>
      <c r="AA34" s="30"/>
    </row>
    <row r="35" spans="1:27" ht="54.75" customHeight="1" x14ac:dyDescent="0.3">
      <c r="A35" s="28"/>
      <c r="B35" s="463" t="s">
        <v>270</v>
      </c>
      <c r="C35" s="464"/>
      <c r="D35" s="465"/>
      <c r="E35" s="254" t="s">
        <v>25</v>
      </c>
      <c r="F35" s="259"/>
      <c r="G35" s="377">
        <v>0.15</v>
      </c>
      <c r="H35" s="95">
        <v>5520000000</v>
      </c>
      <c r="I35" s="466" t="s">
        <v>271</v>
      </c>
      <c r="J35" s="294"/>
      <c r="K35" s="294"/>
      <c r="L35" s="294"/>
      <c r="M35" s="294"/>
      <c r="N35" s="294"/>
      <c r="O35" s="294"/>
      <c r="P35" s="294"/>
      <c r="Q35" s="294"/>
      <c r="R35" s="2"/>
      <c r="S35" s="2"/>
      <c r="T35" s="2"/>
      <c r="U35" s="2"/>
      <c r="V35" s="38"/>
      <c r="W35" s="107" t="e">
        <f>AVERAGE(W36:W39)</f>
        <v>#DIV/0!</v>
      </c>
      <c r="X35" s="107" t="e">
        <f>AVERAGE(X36:X39)</f>
        <v>#DIV/0!</v>
      </c>
      <c r="Y35" s="107" t="e">
        <f>AVERAGE(Y36:Y39)</f>
        <v>#DIV/0!</v>
      </c>
      <c r="Z35" s="382"/>
      <c r="AA35" s="30"/>
    </row>
    <row r="36" spans="1:27" ht="57" customHeight="1" x14ac:dyDescent="0.3">
      <c r="A36" s="28">
        <v>1</v>
      </c>
      <c r="B36" s="469" t="s">
        <v>51</v>
      </c>
      <c r="C36" s="470"/>
      <c r="D36" s="471"/>
      <c r="E36" s="254" t="s">
        <v>25</v>
      </c>
      <c r="F36" s="32" t="s">
        <v>37</v>
      </c>
      <c r="G36" s="36"/>
      <c r="H36" s="95"/>
      <c r="I36" s="467"/>
      <c r="J36" s="2"/>
      <c r="K36" s="378"/>
      <c r="L36" s="2"/>
      <c r="M36" s="2"/>
      <c r="N36" s="2"/>
      <c r="O36" s="2"/>
      <c r="P36" s="2"/>
      <c r="Q36" s="2"/>
      <c r="R36" s="2"/>
      <c r="S36" s="2"/>
      <c r="T36" s="2"/>
      <c r="U36" s="2"/>
      <c r="V36" s="39" t="s">
        <v>52</v>
      </c>
      <c r="W36" s="5"/>
      <c r="X36" s="90"/>
      <c r="Y36" s="90"/>
      <c r="Z36" s="373"/>
      <c r="AA36" s="104"/>
    </row>
    <row r="37" spans="1:27" ht="57" customHeight="1" x14ac:dyDescent="0.3">
      <c r="A37" s="28">
        <v>2</v>
      </c>
      <c r="B37" s="469" t="s">
        <v>53</v>
      </c>
      <c r="C37" s="470"/>
      <c r="D37" s="471"/>
      <c r="E37" s="254" t="s">
        <v>25</v>
      </c>
      <c r="F37" s="32" t="s">
        <v>37</v>
      </c>
      <c r="G37" s="36"/>
      <c r="H37" s="95"/>
      <c r="I37" s="467"/>
      <c r="J37" s="2"/>
      <c r="K37" s="2"/>
      <c r="L37" s="378"/>
      <c r="M37" s="2"/>
      <c r="N37" s="2"/>
      <c r="O37" s="2"/>
      <c r="P37" s="2"/>
      <c r="Q37" s="2"/>
      <c r="R37" s="2"/>
      <c r="S37" s="2"/>
      <c r="T37" s="2"/>
      <c r="U37" s="2"/>
      <c r="V37" s="39" t="s">
        <v>54</v>
      </c>
      <c r="W37" s="5"/>
      <c r="X37" s="90"/>
      <c r="Y37" s="90"/>
      <c r="Z37" s="373"/>
      <c r="AA37" s="30"/>
    </row>
    <row r="38" spans="1:27" ht="42.75" customHeight="1" x14ac:dyDescent="0.3">
      <c r="A38" s="28">
        <v>3</v>
      </c>
      <c r="B38" s="469" t="s">
        <v>55</v>
      </c>
      <c r="C38" s="470"/>
      <c r="D38" s="471"/>
      <c r="E38" s="254" t="s">
        <v>25</v>
      </c>
      <c r="F38" s="259" t="s">
        <v>43</v>
      </c>
      <c r="G38" s="36"/>
      <c r="H38" s="95"/>
      <c r="I38" s="467"/>
      <c r="J38" s="2"/>
      <c r="K38" s="2"/>
      <c r="L38" s="378"/>
      <c r="M38" s="378"/>
      <c r="N38" s="378"/>
      <c r="O38" s="378"/>
      <c r="P38" s="2"/>
      <c r="Q38" s="2"/>
      <c r="R38" s="2"/>
      <c r="S38" s="2"/>
      <c r="T38" s="2"/>
      <c r="U38" s="2"/>
      <c r="V38" s="38" t="s">
        <v>272</v>
      </c>
      <c r="W38" s="5"/>
      <c r="X38" s="90"/>
      <c r="Y38" s="90"/>
      <c r="Z38" s="373"/>
      <c r="AA38" s="109"/>
    </row>
    <row r="39" spans="1:27" ht="95.25" customHeight="1" x14ac:dyDescent="0.3">
      <c r="A39" s="28">
        <v>4</v>
      </c>
      <c r="B39" s="469" t="s">
        <v>47</v>
      </c>
      <c r="C39" s="470" t="s">
        <v>48</v>
      </c>
      <c r="D39" s="471" t="s">
        <v>48</v>
      </c>
      <c r="E39" s="254" t="s">
        <v>25</v>
      </c>
      <c r="F39" s="32" t="s">
        <v>37</v>
      </c>
      <c r="G39" s="36"/>
      <c r="H39" s="95"/>
      <c r="I39" s="468"/>
      <c r="J39" s="2"/>
      <c r="K39" s="2"/>
      <c r="L39" s="378"/>
      <c r="M39" s="378"/>
      <c r="N39" s="378"/>
      <c r="O39" s="378"/>
      <c r="P39" s="378"/>
      <c r="Q39" s="378"/>
      <c r="R39" s="2"/>
      <c r="S39" s="2"/>
      <c r="T39" s="2"/>
      <c r="U39" s="2"/>
      <c r="V39" s="34" t="s">
        <v>39</v>
      </c>
      <c r="W39" s="5"/>
      <c r="X39" s="90"/>
      <c r="Y39" s="90"/>
      <c r="Z39" s="373"/>
      <c r="AA39" s="30"/>
    </row>
    <row r="40" spans="1:27" ht="30.75" customHeight="1" x14ac:dyDescent="0.3">
      <c r="A40" s="28"/>
      <c r="B40" s="463" t="s">
        <v>273</v>
      </c>
      <c r="C40" s="464"/>
      <c r="D40" s="465"/>
      <c r="E40" s="254" t="s">
        <v>25</v>
      </c>
      <c r="F40" s="35"/>
      <c r="G40" s="377">
        <v>0.15</v>
      </c>
      <c r="H40" s="95">
        <v>14750920372.73</v>
      </c>
      <c r="I40" s="466" t="s">
        <v>274</v>
      </c>
      <c r="J40" s="2"/>
      <c r="K40" s="2"/>
      <c r="L40" s="2"/>
      <c r="M40" s="294"/>
      <c r="N40" s="294"/>
      <c r="O40" s="294"/>
      <c r="P40" s="294"/>
      <c r="Q40" s="294"/>
      <c r="R40" s="294"/>
      <c r="S40" s="294"/>
      <c r="T40" s="294"/>
      <c r="U40" s="2"/>
      <c r="V40" s="38"/>
      <c r="W40" s="107" t="e">
        <f>AVERAGE(W41:W44)</f>
        <v>#DIV/0!</v>
      </c>
      <c r="X40" s="107" t="e">
        <f>AVERAGE(X41:X44)</f>
        <v>#DIV/0!</v>
      </c>
      <c r="Y40" s="107" t="e">
        <f>AVERAGE(Y41:Y44)</f>
        <v>#DIV/0!</v>
      </c>
      <c r="Z40" s="382"/>
      <c r="AA40" s="30"/>
    </row>
    <row r="41" spans="1:27" ht="58.5" customHeight="1" x14ac:dyDescent="0.3">
      <c r="A41" s="28">
        <v>1</v>
      </c>
      <c r="B41" s="469" t="s">
        <v>51</v>
      </c>
      <c r="C41" s="470"/>
      <c r="D41" s="471"/>
      <c r="E41" s="254" t="s">
        <v>25</v>
      </c>
      <c r="F41" s="29" t="s">
        <v>37</v>
      </c>
      <c r="G41" s="36"/>
      <c r="H41" s="95"/>
      <c r="I41" s="467"/>
      <c r="J41" s="2"/>
      <c r="K41" s="2"/>
      <c r="L41" s="2"/>
      <c r="M41" s="378"/>
      <c r="N41" s="2"/>
      <c r="O41" s="2"/>
      <c r="P41" s="2"/>
      <c r="Q41" s="2"/>
      <c r="R41" s="2"/>
      <c r="S41" s="2"/>
      <c r="T41" s="2"/>
      <c r="U41" s="2"/>
      <c r="V41" s="39" t="s">
        <v>52</v>
      </c>
      <c r="W41" s="5"/>
      <c r="X41" s="90"/>
      <c r="Y41" s="90"/>
      <c r="Z41" s="373"/>
      <c r="AA41" s="104"/>
    </row>
    <row r="42" spans="1:27" ht="62.25" customHeight="1" x14ac:dyDescent="0.3">
      <c r="A42" s="28">
        <v>2</v>
      </c>
      <c r="B42" s="469" t="s">
        <v>53</v>
      </c>
      <c r="C42" s="470"/>
      <c r="D42" s="471"/>
      <c r="E42" s="254" t="s">
        <v>25</v>
      </c>
      <c r="F42" s="29" t="s">
        <v>37</v>
      </c>
      <c r="G42" s="36"/>
      <c r="H42" s="95"/>
      <c r="I42" s="467"/>
      <c r="J42" s="2"/>
      <c r="K42" s="2"/>
      <c r="L42" s="2"/>
      <c r="M42" s="2"/>
      <c r="N42" s="378"/>
      <c r="O42" s="378"/>
      <c r="P42" s="2"/>
      <c r="Q42" s="2"/>
      <c r="R42" s="2"/>
      <c r="S42" s="2"/>
      <c r="T42" s="2"/>
      <c r="U42" s="2"/>
      <c r="V42" s="39" t="s">
        <v>54</v>
      </c>
      <c r="W42" s="5"/>
      <c r="X42" s="90"/>
      <c r="Y42" s="90"/>
      <c r="Z42" s="373"/>
      <c r="AA42" s="30"/>
    </row>
    <row r="43" spans="1:27" ht="46.5" customHeight="1" x14ac:dyDescent="0.3">
      <c r="A43" s="28">
        <v>3</v>
      </c>
      <c r="B43" s="469" t="s">
        <v>55</v>
      </c>
      <c r="C43" s="470"/>
      <c r="D43" s="471"/>
      <c r="E43" s="254" t="s">
        <v>25</v>
      </c>
      <c r="F43" s="35" t="s">
        <v>43</v>
      </c>
      <c r="G43" s="36"/>
      <c r="H43" s="95"/>
      <c r="I43" s="467"/>
      <c r="J43" s="2"/>
      <c r="K43" s="2"/>
      <c r="L43" s="2"/>
      <c r="M43" s="2"/>
      <c r="N43" s="378"/>
      <c r="O43" s="378"/>
      <c r="P43" s="378"/>
      <c r="Q43" s="378"/>
      <c r="R43" s="2"/>
      <c r="S43" s="2"/>
      <c r="T43" s="2"/>
      <c r="U43" s="2"/>
      <c r="V43" s="38" t="s">
        <v>272</v>
      </c>
      <c r="W43" s="5"/>
      <c r="X43" s="90"/>
      <c r="Y43" s="90"/>
      <c r="Z43" s="373"/>
      <c r="AA43" s="109"/>
    </row>
    <row r="44" spans="1:27" ht="96" customHeight="1" x14ac:dyDescent="0.3">
      <c r="A44" s="28">
        <v>4</v>
      </c>
      <c r="B44" s="469" t="s">
        <v>47</v>
      </c>
      <c r="C44" s="470" t="s">
        <v>48</v>
      </c>
      <c r="D44" s="471" t="s">
        <v>48</v>
      </c>
      <c r="E44" s="254" t="s">
        <v>25</v>
      </c>
      <c r="F44" s="29" t="s">
        <v>37</v>
      </c>
      <c r="G44" s="36"/>
      <c r="H44" s="95"/>
      <c r="I44" s="468"/>
      <c r="J44" s="2"/>
      <c r="K44" s="2"/>
      <c r="L44" s="2"/>
      <c r="M44" s="2"/>
      <c r="N44" s="2"/>
      <c r="O44" s="378"/>
      <c r="P44" s="378"/>
      <c r="Q44" s="378"/>
      <c r="R44" s="378"/>
      <c r="S44" s="378"/>
      <c r="T44" s="378"/>
      <c r="U44" s="2"/>
      <c r="V44" s="34" t="s">
        <v>39</v>
      </c>
      <c r="W44" s="5"/>
      <c r="X44" s="90"/>
      <c r="Y44" s="90"/>
      <c r="Z44" s="373"/>
      <c r="AA44" s="30"/>
    </row>
    <row r="45" spans="1:27" ht="30.75" customHeight="1" x14ac:dyDescent="0.3">
      <c r="A45" s="28"/>
      <c r="B45" s="463" t="s">
        <v>275</v>
      </c>
      <c r="C45" s="464"/>
      <c r="D45" s="465"/>
      <c r="E45" s="254" t="s">
        <v>25</v>
      </c>
      <c r="F45" s="35"/>
      <c r="G45" s="377">
        <v>0.15</v>
      </c>
      <c r="H45" s="95">
        <v>24450736077.336498</v>
      </c>
      <c r="I45" s="466" t="s">
        <v>276</v>
      </c>
      <c r="J45" s="2"/>
      <c r="K45" s="2"/>
      <c r="L45" s="2"/>
      <c r="M45" s="2"/>
      <c r="N45" s="294"/>
      <c r="O45" s="294"/>
      <c r="P45" s="294"/>
      <c r="Q45" s="294"/>
      <c r="R45" s="294"/>
      <c r="S45" s="294"/>
      <c r="T45" s="294"/>
      <c r="U45" s="2"/>
      <c r="V45" s="38"/>
      <c r="W45" s="107" t="e">
        <f>AVERAGE(W46:W49)</f>
        <v>#DIV/0!</v>
      </c>
      <c r="X45" s="107" t="e">
        <f>AVERAGE(X46:X49)</f>
        <v>#DIV/0!</v>
      </c>
      <c r="Y45" s="107" t="e">
        <f>AVERAGE(Y46:Y49)</f>
        <v>#DIV/0!</v>
      </c>
      <c r="Z45" s="382"/>
      <c r="AA45" s="30"/>
    </row>
    <row r="46" spans="1:27" ht="57.75" customHeight="1" x14ac:dyDescent="0.3">
      <c r="A46" s="28">
        <v>1</v>
      </c>
      <c r="B46" s="469" t="s">
        <v>51</v>
      </c>
      <c r="C46" s="470"/>
      <c r="D46" s="471"/>
      <c r="E46" s="254" t="s">
        <v>25</v>
      </c>
      <c r="F46" s="29" t="s">
        <v>37</v>
      </c>
      <c r="G46" s="36"/>
      <c r="H46" s="95"/>
      <c r="I46" s="467"/>
      <c r="J46" s="2"/>
      <c r="K46" s="2"/>
      <c r="L46" s="2"/>
      <c r="M46" s="2"/>
      <c r="N46" s="378"/>
      <c r="O46" s="2"/>
      <c r="P46" s="2"/>
      <c r="Q46" s="2"/>
      <c r="R46" s="2"/>
      <c r="S46" s="2"/>
      <c r="T46" s="2"/>
      <c r="U46" s="2"/>
      <c r="V46" s="39" t="s">
        <v>52</v>
      </c>
      <c r="W46" s="5"/>
      <c r="X46" s="90"/>
      <c r="Y46" s="90"/>
      <c r="Z46" s="373"/>
      <c r="AA46" s="104"/>
    </row>
    <row r="47" spans="1:27" ht="63" customHeight="1" x14ac:dyDescent="0.3">
      <c r="A47" s="28">
        <v>2</v>
      </c>
      <c r="B47" s="469" t="s">
        <v>53</v>
      </c>
      <c r="C47" s="470"/>
      <c r="D47" s="471"/>
      <c r="E47" s="254" t="s">
        <v>25</v>
      </c>
      <c r="F47" s="29" t="s">
        <v>37</v>
      </c>
      <c r="G47" s="36"/>
      <c r="H47" s="95"/>
      <c r="I47" s="467"/>
      <c r="J47" s="2"/>
      <c r="K47" s="2"/>
      <c r="L47" s="2"/>
      <c r="M47" s="2"/>
      <c r="N47" s="2"/>
      <c r="O47" s="378"/>
      <c r="P47" s="378"/>
      <c r="Q47" s="2"/>
      <c r="R47" s="2"/>
      <c r="S47" s="2"/>
      <c r="T47" s="2"/>
      <c r="U47" s="2"/>
      <c r="V47" s="39" t="s">
        <v>54</v>
      </c>
      <c r="W47" s="5"/>
      <c r="X47" s="90"/>
      <c r="Y47" s="90"/>
      <c r="Z47" s="373"/>
      <c r="AA47" s="30"/>
    </row>
    <row r="48" spans="1:27" ht="45.75" customHeight="1" x14ac:dyDescent="0.3">
      <c r="A48" s="28">
        <v>3</v>
      </c>
      <c r="B48" s="469" t="s">
        <v>55</v>
      </c>
      <c r="C48" s="470"/>
      <c r="D48" s="471"/>
      <c r="E48" s="254" t="s">
        <v>25</v>
      </c>
      <c r="F48" s="35" t="s">
        <v>43</v>
      </c>
      <c r="G48" s="36"/>
      <c r="H48" s="95"/>
      <c r="I48" s="467"/>
      <c r="J48" s="2"/>
      <c r="K48" s="2"/>
      <c r="L48" s="2"/>
      <c r="M48" s="2"/>
      <c r="N48" s="2"/>
      <c r="O48" s="378"/>
      <c r="P48" s="378"/>
      <c r="Q48" s="378"/>
      <c r="R48" s="2"/>
      <c r="S48" s="2"/>
      <c r="T48" s="2"/>
      <c r="U48" s="2"/>
      <c r="V48" s="38" t="s">
        <v>267</v>
      </c>
      <c r="W48" s="5"/>
      <c r="X48" s="90"/>
      <c r="Y48" s="90"/>
      <c r="Z48" s="373"/>
      <c r="AA48" s="109"/>
    </row>
    <row r="49" spans="1:27" ht="97.5" customHeight="1" thickBot="1" x14ac:dyDescent="0.35">
      <c r="A49" s="28">
        <v>4</v>
      </c>
      <c r="B49" s="469" t="s">
        <v>47</v>
      </c>
      <c r="C49" s="470" t="s">
        <v>48</v>
      </c>
      <c r="D49" s="471" t="s">
        <v>48</v>
      </c>
      <c r="E49" s="254" t="s">
        <v>25</v>
      </c>
      <c r="F49" s="29" t="s">
        <v>37</v>
      </c>
      <c r="G49" s="36"/>
      <c r="H49" s="95"/>
      <c r="I49" s="468"/>
      <c r="J49" s="2"/>
      <c r="K49" s="2"/>
      <c r="L49" s="2"/>
      <c r="M49" s="2"/>
      <c r="N49" s="2"/>
      <c r="O49" s="2"/>
      <c r="P49" s="378"/>
      <c r="Q49" s="378"/>
      <c r="R49" s="378"/>
      <c r="S49" s="378"/>
      <c r="T49" s="378"/>
      <c r="U49" s="2"/>
      <c r="V49" s="34" t="s">
        <v>39</v>
      </c>
      <c r="W49" s="5"/>
      <c r="X49" s="90"/>
      <c r="Y49" s="90"/>
      <c r="Z49" s="373"/>
      <c r="AA49" s="30"/>
    </row>
    <row r="50" spans="1:27" x14ac:dyDescent="0.3">
      <c r="A50" s="187"/>
      <c r="B50" s="188"/>
      <c r="C50" s="188"/>
      <c r="D50" s="188"/>
      <c r="E50" s="188"/>
      <c r="F50" s="311"/>
      <c r="G50" s="188"/>
      <c r="H50" s="312" t="s">
        <v>49</v>
      </c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313"/>
      <c r="W50" s="314" t="e">
        <f>AVERAGE(W11,W14,W17,W21,W25,W30,W35,W40,W45)</f>
        <v>#DIV/0!</v>
      </c>
      <c r="X50" s="314" t="e">
        <f t="shared" ref="X50:Z50" si="0">AVERAGE(X11,X14,X17,X21,X25,X30,X35,X40,X45)</f>
        <v>#DIV/0!</v>
      </c>
      <c r="Y50" s="314" t="e">
        <f t="shared" si="0"/>
        <v>#DIV/0!</v>
      </c>
      <c r="Z50" s="314" t="e">
        <f t="shared" si="0"/>
        <v>#DIV/0!</v>
      </c>
      <c r="AA50" s="190"/>
    </row>
    <row r="51" spans="1:27" x14ac:dyDescent="0.3">
      <c r="A51" s="191"/>
      <c r="B51" s="192"/>
      <c r="C51" s="192"/>
      <c r="D51" s="192"/>
      <c r="E51" s="192"/>
      <c r="F51" s="315"/>
      <c r="G51" s="192"/>
      <c r="H51" s="316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317"/>
      <c r="W51" s="193" t="s">
        <v>122</v>
      </c>
      <c r="X51" s="194" t="e">
        <f>W50</f>
        <v>#DIV/0!</v>
      </c>
      <c r="Y51" s="192"/>
      <c r="Z51" s="192"/>
      <c r="AA51" s="195"/>
    </row>
    <row r="52" spans="1:27" x14ac:dyDescent="0.3">
      <c r="A52" s="191"/>
      <c r="B52" s="192"/>
      <c r="C52" s="192"/>
      <c r="D52" s="192"/>
      <c r="E52" s="192"/>
      <c r="F52" s="315"/>
      <c r="G52" s="192"/>
      <c r="H52" s="316"/>
      <c r="I52" s="192"/>
      <c r="J52" s="192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317"/>
      <c r="W52" s="193" t="s">
        <v>123</v>
      </c>
      <c r="X52" s="194">
        <v>1</v>
      </c>
      <c r="Y52" s="192"/>
      <c r="Z52" s="192"/>
      <c r="AA52" s="195"/>
    </row>
    <row r="53" spans="1:27" x14ac:dyDescent="0.3">
      <c r="A53" s="191"/>
      <c r="B53" s="192"/>
      <c r="C53" s="192"/>
      <c r="D53" s="192"/>
      <c r="E53" s="192"/>
      <c r="F53" s="315"/>
      <c r="G53" s="192"/>
      <c r="H53" s="316"/>
      <c r="I53" s="192"/>
      <c r="J53" s="192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317"/>
      <c r="W53" s="192"/>
      <c r="X53" s="192"/>
      <c r="Y53" s="192"/>
      <c r="Z53" s="192"/>
      <c r="AA53" s="195"/>
    </row>
    <row r="54" spans="1:27" x14ac:dyDescent="0.3">
      <c r="A54" s="191"/>
      <c r="B54" s="192"/>
      <c r="C54" s="192"/>
      <c r="D54" s="192"/>
      <c r="E54" s="192"/>
      <c r="F54" s="315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317"/>
      <c r="W54" s="192"/>
      <c r="X54" s="192"/>
      <c r="Y54" s="192"/>
      <c r="Z54" s="192"/>
      <c r="AA54" s="195"/>
    </row>
    <row r="55" spans="1:27" x14ac:dyDescent="0.3">
      <c r="A55" s="191"/>
      <c r="B55" s="192"/>
      <c r="C55" s="192"/>
      <c r="D55" s="192"/>
      <c r="E55" s="192"/>
      <c r="F55" s="315"/>
      <c r="G55" s="192"/>
      <c r="H55" s="318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317"/>
      <c r="W55" s="192"/>
      <c r="X55" s="192"/>
      <c r="Y55" s="192"/>
      <c r="Z55" s="192"/>
      <c r="AA55" s="195"/>
    </row>
    <row r="56" spans="1:27" x14ac:dyDescent="0.3">
      <c r="A56" s="191"/>
      <c r="B56" s="192"/>
      <c r="C56" s="192"/>
      <c r="D56" s="192"/>
      <c r="E56" s="192"/>
      <c r="F56" s="315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317"/>
      <c r="W56" s="192"/>
      <c r="X56" s="192"/>
      <c r="Y56" s="192"/>
      <c r="Z56" s="192"/>
      <c r="AA56" s="195"/>
    </row>
    <row r="57" spans="1:27" x14ac:dyDescent="0.3">
      <c r="A57" s="191"/>
      <c r="B57" s="192"/>
      <c r="C57" s="192"/>
      <c r="D57" s="192"/>
      <c r="E57" s="192"/>
      <c r="F57" s="315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317"/>
      <c r="W57" s="192"/>
      <c r="X57" s="192"/>
      <c r="Y57" s="192"/>
      <c r="Z57" s="192"/>
      <c r="AA57" s="195"/>
    </row>
    <row r="58" spans="1:27" x14ac:dyDescent="0.3">
      <c r="A58" s="191"/>
      <c r="B58" s="192"/>
      <c r="C58" s="192"/>
      <c r="D58" s="192"/>
      <c r="E58" s="192"/>
      <c r="F58" s="315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317"/>
      <c r="W58" s="192"/>
      <c r="X58" s="192"/>
      <c r="Y58" s="192"/>
      <c r="Z58" s="192"/>
      <c r="AA58" s="195"/>
    </row>
    <row r="59" spans="1:27" x14ac:dyDescent="0.3">
      <c r="A59" s="191"/>
      <c r="B59" s="192"/>
      <c r="C59" s="192"/>
      <c r="D59" s="192"/>
      <c r="E59" s="192"/>
      <c r="F59" s="315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317"/>
      <c r="W59" s="192"/>
      <c r="X59" s="192"/>
      <c r="Y59" s="192"/>
      <c r="Z59" s="192"/>
      <c r="AA59" s="195"/>
    </row>
    <row r="60" spans="1:27" x14ac:dyDescent="0.3">
      <c r="A60" s="191"/>
      <c r="B60" s="192"/>
      <c r="C60" s="192"/>
      <c r="D60" s="192"/>
      <c r="E60" s="192"/>
      <c r="F60" s="315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317"/>
      <c r="W60" s="192"/>
      <c r="X60" s="192"/>
      <c r="Y60" s="192"/>
      <c r="Z60" s="192"/>
      <c r="AA60" s="195"/>
    </row>
    <row r="61" spans="1:27" x14ac:dyDescent="0.3">
      <c r="A61" s="191"/>
      <c r="B61" s="192"/>
      <c r="C61" s="192"/>
      <c r="D61" s="192"/>
      <c r="E61" s="192"/>
      <c r="F61" s="315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317"/>
      <c r="W61" s="192"/>
      <c r="X61" s="192"/>
      <c r="Y61" s="192"/>
      <c r="Z61" s="192"/>
      <c r="AA61" s="195"/>
    </row>
    <row r="62" spans="1:27" x14ac:dyDescent="0.3">
      <c r="A62" s="191"/>
      <c r="B62" s="192"/>
      <c r="C62" s="192"/>
      <c r="D62" s="192"/>
      <c r="E62" s="192"/>
      <c r="F62" s="315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317"/>
      <c r="W62" s="192"/>
      <c r="X62" s="192"/>
      <c r="Y62" s="192"/>
      <c r="Z62" s="192"/>
      <c r="AA62" s="195"/>
    </row>
    <row r="63" spans="1:27" x14ac:dyDescent="0.3">
      <c r="A63" s="191"/>
      <c r="B63" s="192"/>
      <c r="C63" s="192"/>
      <c r="D63" s="192"/>
      <c r="E63" s="192"/>
      <c r="F63" s="315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317"/>
      <c r="W63" s="192"/>
      <c r="X63" s="192"/>
      <c r="Y63" s="192"/>
      <c r="Z63" s="192"/>
      <c r="AA63" s="195"/>
    </row>
    <row r="64" spans="1:27" ht="17.25" thickBot="1" x14ac:dyDescent="0.35">
      <c r="A64" s="196"/>
      <c r="B64" s="197"/>
      <c r="C64" s="197"/>
      <c r="D64" s="197"/>
      <c r="E64" s="197"/>
      <c r="F64" s="319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320"/>
      <c r="W64" s="197"/>
      <c r="X64" s="197"/>
      <c r="Y64" s="197"/>
      <c r="Z64" s="197"/>
      <c r="AA64" s="198"/>
    </row>
  </sheetData>
  <mergeCells count="71">
    <mergeCell ref="B11:D11"/>
    <mergeCell ref="D6:F6"/>
    <mergeCell ref="G6:H6"/>
    <mergeCell ref="I6:AA6"/>
    <mergeCell ref="A8:AA8"/>
    <mergeCell ref="A9:D9"/>
    <mergeCell ref="E9:E10"/>
    <mergeCell ref="V9:V10"/>
    <mergeCell ref="W9:Z9"/>
    <mergeCell ref="AA9:AA10"/>
    <mergeCell ref="B10:D10"/>
    <mergeCell ref="F9:F10"/>
    <mergeCell ref="G9:G10"/>
    <mergeCell ref="H9:H10"/>
    <mergeCell ref="I9:I10"/>
    <mergeCell ref="J9:U9"/>
    <mergeCell ref="D5:F5"/>
    <mergeCell ref="G5:H5"/>
    <mergeCell ref="I5:AA5"/>
    <mergeCell ref="A1:E3"/>
    <mergeCell ref="F1:X3"/>
    <mergeCell ref="Y1:AA1"/>
    <mergeCell ref="Y2:AA2"/>
    <mergeCell ref="Y3:AA3"/>
    <mergeCell ref="B16:D16"/>
    <mergeCell ref="B17:D17"/>
    <mergeCell ref="I17:I20"/>
    <mergeCell ref="B18:D18"/>
    <mergeCell ref="B19:D19"/>
    <mergeCell ref="B20:D20"/>
    <mergeCell ref="I11:I13"/>
    <mergeCell ref="B30:D30"/>
    <mergeCell ref="B31:D31"/>
    <mergeCell ref="B32:D32"/>
    <mergeCell ref="B33:D33"/>
    <mergeCell ref="B24:D24"/>
    <mergeCell ref="B25:D25"/>
    <mergeCell ref="B26:D26"/>
    <mergeCell ref="B27:D27"/>
    <mergeCell ref="B28:D28"/>
    <mergeCell ref="B29:D29"/>
    <mergeCell ref="B12:D12"/>
    <mergeCell ref="B13:D13"/>
    <mergeCell ref="B14:D14"/>
    <mergeCell ref="I14:I16"/>
    <mergeCell ref="B15:D15"/>
    <mergeCell ref="B21:D21"/>
    <mergeCell ref="I21:I24"/>
    <mergeCell ref="B22:D22"/>
    <mergeCell ref="B23:D23"/>
    <mergeCell ref="I25:I29"/>
    <mergeCell ref="I30:I34"/>
    <mergeCell ref="I35:I39"/>
    <mergeCell ref="B38:D38"/>
    <mergeCell ref="B39:D39"/>
    <mergeCell ref="B36:D36"/>
    <mergeCell ref="B37:D37"/>
    <mergeCell ref="B34:D34"/>
    <mergeCell ref="B35:D35"/>
    <mergeCell ref="B40:D40"/>
    <mergeCell ref="I40:I44"/>
    <mergeCell ref="B41:D41"/>
    <mergeCell ref="B42:D42"/>
    <mergeCell ref="B43:D43"/>
    <mergeCell ref="B44:D44"/>
    <mergeCell ref="B45:D45"/>
    <mergeCell ref="I45:I49"/>
    <mergeCell ref="B46:D46"/>
    <mergeCell ref="B47:D47"/>
    <mergeCell ref="B48:D48"/>
    <mergeCell ref="B49:D49"/>
  </mergeCells>
  <printOptions horizontalCentered="1"/>
  <pageMargins left="0.31496062992125984" right="0.31496062992125984" top="0.74803149606299213" bottom="0.74803149606299213" header="0.31496062992125984" footer="0.31496062992125984"/>
  <pageSetup scale="36" orientation="landscape" horizontalDpi="4294967292" verticalDpi="4294967292" r:id="rId1"/>
  <rowBreaks count="3" manualBreakCount="3">
    <brk id="18" max="26" man="1"/>
    <brk id="23" max="26" man="1"/>
    <brk id="33" max="26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E60"/>
  <sheetViews>
    <sheetView showGridLines="0" topLeftCell="A4" zoomScale="90" zoomScaleNormal="90" zoomScaleSheetLayoutView="90" zoomScalePageLayoutView="200" workbookViewId="0">
      <selection activeCell="F18" sqref="F18:F19"/>
    </sheetView>
  </sheetViews>
  <sheetFormatPr baseColWidth="10" defaultColWidth="11.42578125" defaultRowHeight="13.5" x14ac:dyDescent="0.25"/>
  <cols>
    <col min="1" max="1" width="3.5703125" style="42" customWidth="1"/>
    <col min="2" max="3" width="17" style="60" customWidth="1"/>
    <col min="4" max="4" width="7.42578125" style="60" customWidth="1"/>
    <col min="5" max="5" width="10.42578125" style="61" bestFit="1" customWidth="1"/>
    <col min="6" max="6" width="19.28515625" style="42" bestFit="1" customWidth="1"/>
    <col min="7" max="7" width="11.42578125" style="42" bestFit="1" customWidth="1"/>
    <col min="8" max="8" width="15.140625" style="42" bestFit="1" customWidth="1"/>
    <col min="9" max="9" width="8.42578125" style="42" bestFit="1" customWidth="1"/>
    <col min="10" max="10" width="3.7109375" style="42" customWidth="1"/>
    <col min="11" max="11" width="3.85546875" style="42" customWidth="1"/>
    <col min="12" max="12" width="4.28515625" style="42" customWidth="1"/>
    <col min="13" max="14" width="4" style="42" customWidth="1"/>
    <col min="15" max="15" width="3.85546875" style="42" customWidth="1"/>
    <col min="16" max="16" width="3.42578125" style="42" customWidth="1"/>
    <col min="17" max="17" width="4" style="42" customWidth="1"/>
    <col min="18" max="18" width="4.28515625" style="42" customWidth="1"/>
    <col min="19" max="19" width="4.42578125" style="42" customWidth="1"/>
    <col min="20" max="20" width="4.28515625" style="42" customWidth="1"/>
    <col min="21" max="21" width="3.42578125" style="42" customWidth="1"/>
    <col min="22" max="22" width="19" style="42" customWidth="1"/>
    <col min="23" max="24" width="11.7109375" style="42" customWidth="1"/>
    <col min="25" max="26" width="9.85546875" style="42" bestFit="1" customWidth="1"/>
    <col min="27" max="27" width="41.85546875" style="42" customWidth="1"/>
    <col min="28" max="16384" width="11.42578125" style="42"/>
  </cols>
  <sheetData>
    <row r="1" spans="1:30" ht="18.75" customHeight="1" thickBot="1" x14ac:dyDescent="0.3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30" ht="21.75" customHeight="1" thickBot="1" x14ac:dyDescent="0.3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30" ht="20.25" customHeight="1" thickBot="1" x14ac:dyDescent="0.3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30" x14ac:dyDescent="0.25">
      <c r="A4" s="43"/>
      <c r="B4" s="43"/>
      <c r="C4" s="43"/>
      <c r="D4" s="43"/>
      <c r="E4" s="44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30" x14ac:dyDescent="0.25">
      <c r="A5" s="46"/>
      <c r="B5" s="47" t="s">
        <v>1</v>
      </c>
      <c r="C5" s="46"/>
      <c r="D5" s="578" t="s">
        <v>2</v>
      </c>
      <c r="E5" s="578"/>
      <c r="F5" s="578"/>
      <c r="G5" s="579" t="s">
        <v>3</v>
      </c>
      <c r="H5" s="579"/>
      <c r="I5" s="580" t="s">
        <v>4</v>
      </c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</row>
    <row r="6" spans="1:30" ht="21" customHeight="1" x14ac:dyDescent="0.25">
      <c r="A6" s="48"/>
      <c r="B6" s="8">
        <v>2019</v>
      </c>
      <c r="C6" s="18"/>
      <c r="D6" s="407" t="s">
        <v>121</v>
      </c>
      <c r="E6" s="407"/>
      <c r="F6" s="407"/>
      <c r="G6" s="408" t="s">
        <v>58</v>
      </c>
      <c r="H6" s="409"/>
      <c r="I6" s="408" t="s">
        <v>59</v>
      </c>
      <c r="J6" s="586"/>
      <c r="K6" s="58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  <c r="AA6" s="409"/>
    </row>
    <row r="7" spans="1:30" ht="14.25" thickBot="1" x14ac:dyDescent="0.3">
      <c r="A7" s="45"/>
      <c r="B7" s="43"/>
      <c r="C7" s="43"/>
      <c r="D7" s="43"/>
      <c r="E7" s="49"/>
      <c r="F7" s="14"/>
      <c r="G7" s="14"/>
      <c r="H7" s="14"/>
      <c r="I7" s="14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</row>
    <row r="8" spans="1:30" ht="15.75" customHeight="1" thickBot="1" x14ac:dyDescent="0.3">
      <c r="A8" s="587" t="s">
        <v>5</v>
      </c>
      <c r="B8" s="588"/>
      <c r="C8" s="588"/>
      <c r="D8" s="588"/>
      <c r="E8" s="588"/>
      <c r="F8" s="588"/>
      <c r="G8" s="588"/>
      <c r="H8" s="588"/>
      <c r="I8" s="588"/>
      <c r="J8" s="588"/>
      <c r="K8" s="588"/>
      <c r="L8" s="588"/>
      <c r="M8" s="588"/>
      <c r="N8" s="588"/>
      <c r="O8" s="588"/>
      <c r="P8" s="588"/>
      <c r="Q8" s="588"/>
      <c r="R8" s="588"/>
      <c r="S8" s="588"/>
      <c r="T8" s="588"/>
      <c r="U8" s="588"/>
      <c r="V8" s="588"/>
      <c r="W8" s="588"/>
      <c r="X8" s="588"/>
      <c r="Y8" s="588"/>
      <c r="Z8" s="588"/>
      <c r="AA8" s="589"/>
    </row>
    <row r="9" spans="1:30" ht="30" customHeight="1" thickBot="1" x14ac:dyDescent="0.3">
      <c r="A9" s="590" t="s">
        <v>6</v>
      </c>
      <c r="B9" s="591"/>
      <c r="C9" s="591"/>
      <c r="D9" s="591"/>
      <c r="E9" s="592" t="s">
        <v>7</v>
      </c>
      <c r="F9" s="592" t="s">
        <v>8</v>
      </c>
      <c r="G9" s="592" t="s">
        <v>124</v>
      </c>
      <c r="H9" s="592" t="s">
        <v>159</v>
      </c>
      <c r="I9" s="594" t="s">
        <v>9</v>
      </c>
      <c r="J9" s="567" t="s">
        <v>28</v>
      </c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9"/>
      <c r="V9" s="570" t="s">
        <v>10</v>
      </c>
      <c r="W9" s="491" t="s">
        <v>109</v>
      </c>
      <c r="X9" s="492"/>
      <c r="Y9" s="492"/>
      <c r="Z9" s="492"/>
      <c r="AA9" s="493" t="s">
        <v>29</v>
      </c>
    </row>
    <row r="10" spans="1:30" ht="21" customHeight="1" thickBot="1" x14ac:dyDescent="0.3">
      <c r="A10" s="20" t="s">
        <v>11</v>
      </c>
      <c r="B10" s="596" t="s">
        <v>12</v>
      </c>
      <c r="C10" s="596"/>
      <c r="D10" s="596"/>
      <c r="E10" s="593"/>
      <c r="F10" s="593"/>
      <c r="G10" s="593"/>
      <c r="H10" s="593"/>
      <c r="I10" s="595"/>
      <c r="J10" s="138" t="s">
        <v>13</v>
      </c>
      <c r="K10" s="139" t="s">
        <v>14</v>
      </c>
      <c r="L10" s="139" t="s">
        <v>15</v>
      </c>
      <c r="M10" s="139" t="s">
        <v>16</v>
      </c>
      <c r="N10" s="139" t="s">
        <v>17</v>
      </c>
      <c r="O10" s="139" t="s">
        <v>18</v>
      </c>
      <c r="P10" s="139" t="s">
        <v>19</v>
      </c>
      <c r="Q10" s="139" t="s">
        <v>20</v>
      </c>
      <c r="R10" s="139" t="s">
        <v>21</v>
      </c>
      <c r="S10" s="139" t="s">
        <v>22</v>
      </c>
      <c r="T10" s="139" t="s">
        <v>23</v>
      </c>
      <c r="U10" s="140" t="s">
        <v>24</v>
      </c>
      <c r="V10" s="571"/>
      <c r="W10" s="4" t="s">
        <v>108</v>
      </c>
      <c r="X10" s="4" t="s">
        <v>110</v>
      </c>
      <c r="Y10" s="4" t="s">
        <v>111</v>
      </c>
      <c r="Z10" s="4" t="s">
        <v>112</v>
      </c>
      <c r="AA10" s="494"/>
      <c r="AB10" s="98"/>
    </row>
    <row r="11" spans="1:30" s="53" customFormat="1" ht="54" customHeight="1" x14ac:dyDescent="0.25">
      <c r="A11" s="123">
        <v>1</v>
      </c>
      <c r="B11" s="546" t="s">
        <v>60</v>
      </c>
      <c r="C11" s="582"/>
      <c r="D11" s="583"/>
      <c r="E11" s="558" t="s">
        <v>25</v>
      </c>
      <c r="F11" s="517" t="s">
        <v>61</v>
      </c>
      <c r="G11" s="514">
        <v>0.95</v>
      </c>
      <c r="H11" s="523">
        <v>1946</v>
      </c>
      <c r="I11" s="520"/>
      <c r="J11" s="141"/>
      <c r="K11" s="124"/>
      <c r="L11" s="125"/>
      <c r="M11" s="125"/>
      <c r="N11" s="125"/>
      <c r="O11" s="125"/>
      <c r="P11" s="125"/>
      <c r="Q11" s="125"/>
      <c r="R11" s="125"/>
      <c r="S11" s="125"/>
      <c r="T11" s="125"/>
      <c r="U11" s="142"/>
      <c r="V11" s="502"/>
      <c r="W11" s="540"/>
      <c r="X11" s="584"/>
      <c r="Y11" s="584"/>
      <c r="Z11" s="536"/>
      <c r="AA11" s="536"/>
      <c r="AC11" s="54"/>
      <c r="AD11" s="54"/>
    </row>
    <row r="12" spans="1:30" ht="13.5" customHeight="1" thickBot="1" x14ac:dyDescent="0.3">
      <c r="A12" s="126" t="s">
        <v>63</v>
      </c>
      <c r="B12" s="555" t="s">
        <v>62</v>
      </c>
      <c r="C12" s="556"/>
      <c r="D12" s="557"/>
      <c r="E12" s="560"/>
      <c r="F12" s="519"/>
      <c r="G12" s="516"/>
      <c r="H12" s="525"/>
      <c r="I12" s="522"/>
      <c r="J12" s="143"/>
      <c r="K12" s="127"/>
      <c r="L12" s="120"/>
      <c r="M12" s="120"/>
      <c r="N12" s="120"/>
      <c r="O12" s="120"/>
      <c r="P12" s="120"/>
      <c r="Q12" s="120"/>
      <c r="R12" s="120"/>
      <c r="S12" s="120"/>
      <c r="T12" s="120"/>
      <c r="U12" s="121"/>
      <c r="V12" s="504"/>
      <c r="W12" s="542"/>
      <c r="X12" s="585"/>
      <c r="Y12" s="585"/>
      <c r="Z12" s="538"/>
      <c r="AA12" s="538"/>
      <c r="AC12" s="56"/>
      <c r="AD12" s="56"/>
    </row>
    <row r="13" spans="1:30" x14ac:dyDescent="0.25">
      <c r="A13" s="123">
        <v>2</v>
      </c>
      <c r="B13" s="546" t="s">
        <v>64</v>
      </c>
      <c r="C13" s="547"/>
      <c r="D13" s="548"/>
      <c r="E13" s="558" t="s">
        <v>25</v>
      </c>
      <c r="F13" s="517" t="s">
        <v>61</v>
      </c>
      <c r="G13" s="514">
        <v>0.09</v>
      </c>
      <c r="H13" s="523">
        <v>2825</v>
      </c>
      <c r="I13" s="520"/>
      <c r="J13" s="141"/>
      <c r="K13" s="124"/>
      <c r="L13" s="124"/>
      <c r="M13" s="125"/>
      <c r="N13" s="125"/>
      <c r="O13" s="125"/>
      <c r="P13" s="125"/>
      <c r="Q13" s="125"/>
      <c r="R13" s="125"/>
      <c r="S13" s="125"/>
      <c r="T13" s="125"/>
      <c r="U13" s="142"/>
      <c r="V13" s="502"/>
      <c r="W13" s="505"/>
      <c r="X13" s="508"/>
      <c r="Y13" s="508"/>
      <c r="Z13" s="511"/>
      <c r="AA13" s="499"/>
    </row>
    <row r="14" spans="1:30" s="53" customFormat="1" ht="13.5" customHeight="1" thickBot="1" x14ac:dyDescent="0.3">
      <c r="A14" s="126" t="s">
        <v>65</v>
      </c>
      <c r="B14" s="555" t="s">
        <v>62</v>
      </c>
      <c r="C14" s="556"/>
      <c r="D14" s="557"/>
      <c r="E14" s="560"/>
      <c r="F14" s="519"/>
      <c r="G14" s="516"/>
      <c r="H14" s="525"/>
      <c r="I14" s="522"/>
      <c r="J14" s="143"/>
      <c r="K14" s="127"/>
      <c r="L14" s="127"/>
      <c r="M14" s="120"/>
      <c r="N14" s="120"/>
      <c r="O14" s="120"/>
      <c r="P14" s="120"/>
      <c r="Q14" s="120"/>
      <c r="R14" s="120"/>
      <c r="S14" s="120"/>
      <c r="T14" s="120"/>
      <c r="U14" s="121"/>
      <c r="V14" s="504"/>
      <c r="W14" s="507"/>
      <c r="X14" s="510"/>
      <c r="Y14" s="510"/>
      <c r="Z14" s="513"/>
      <c r="AA14" s="501"/>
    </row>
    <row r="15" spans="1:30" ht="13.5" customHeight="1" x14ac:dyDescent="0.25">
      <c r="A15" s="123">
        <v>3</v>
      </c>
      <c r="B15" s="546" t="s">
        <v>66</v>
      </c>
      <c r="C15" s="547"/>
      <c r="D15" s="548"/>
      <c r="E15" s="558" t="s">
        <v>25</v>
      </c>
      <c r="F15" s="517" t="s">
        <v>61</v>
      </c>
      <c r="G15" s="514">
        <v>0.5</v>
      </c>
      <c r="H15" s="523">
        <v>3624</v>
      </c>
      <c r="I15" s="520"/>
      <c r="J15" s="144"/>
      <c r="K15" s="125"/>
      <c r="L15" s="125"/>
      <c r="M15" s="125"/>
      <c r="N15" s="125"/>
      <c r="O15" s="124"/>
      <c r="P15" s="124"/>
      <c r="Q15" s="124"/>
      <c r="R15" s="124"/>
      <c r="S15" s="124"/>
      <c r="T15" s="124"/>
      <c r="U15" s="145"/>
      <c r="V15" s="502"/>
      <c r="W15" s="505"/>
      <c r="X15" s="508"/>
      <c r="Y15" s="508"/>
      <c r="Z15" s="511"/>
      <c r="AA15" s="499"/>
    </row>
    <row r="16" spans="1:30" ht="15" customHeight="1" x14ac:dyDescent="0.25">
      <c r="A16" s="128" t="s">
        <v>115</v>
      </c>
      <c r="B16" s="552" t="s">
        <v>114</v>
      </c>
      <c r="C16" s="553"/>
      <c r="D16" s="554"/>
      <c r="E16" s="559"/>
      <c r="F16" s="518"/>
      <c r="G16" s="515"/>
      <c r="H16" s="524"/>
      <c r="I16" s="521"/>
      <c r="J16" s="146"/>
      <c r="K16" s="28"/>
      <c r="L16" s="97"/>
      <c r="M16" s="97"/>
      <c r="N16" s="97"/>
      <c r="O16" s="28"/>
      <c r="P16" s="28"/>
      <c r="Q16" s="28"/>
      <c r="R16" s="57"/>
      <c r="S16" s="57"/>
      <c r="T16" s="57"/>
      <c r="U16" s="147"/>
      <c r="V16" s="503"/>
      <c r="W16" s="506"/>
      <c r="X16" s="509"/>
      <c r="Y16" s="509"/>
      <c r="Z16" s="512"/>
      <c r="AA16" s="500"/>
      <c r="AC16" s="58"/>
      <c r="AD16" s="58"/>
    </row>
    <row r="17" spans="1:31" s="53" customFormat="1" ht="22.5" customHeight="1" thickBot="1" x14ac:dyDescent="0.3">
      <c r="A17" s="129" t="s">
        <v>116</v>
      </c>
      <c r="B17" s="555" t="s">
        <v>62</v>
      </c>
      <c r="C17" s="556"/>
      <c r="D17" s="557"/>
      <c r="E17" s="560"/>
      <c r="F17" s="519"/>
      <c r="G17" s="516"/>
      <c r="H17" s="525"/>
      <c r="I17" s="522"/>
      <c r="J17" s="148"/>
      <c r="K17" s="120"/>
      <c r="L17" s="120"/>
      <c r="M17" s="120"/>
      <c r="N17" s="120"/>
      <c r="O17" s="127"/>
      <c r="P17" s="127"/>
      <c r="Q17" s="127"/>
      <c r="R17" s="127"/>
      <c r="S17" s="127"/>
      <c r="T17" s="127"/>
      <c r="U17" s="149"/>
      <c r="V17" s="504"/>
      <c r="W17" s="507"/>
      <c r="X17" s="510"/>
      <c r="Y17" s="510"/>
      <c r="Z17" s="513"/>
      <c r="AA17" s="501"/>
      <c r="AC17" s="56"/>
      <c r="AD17" s="56"/>
      <c r="AE17" s="42"/>
    </row>
    <row r="18" spans="1:31" s="59" customFormat="1" ht="13.5" customHeight="1" x14ac:dyDescent="0.25">
      <c r="A18" s="123">
        <v>4</v>
      </c>
      <c r="B18" s="546" t="s">
        <v>68</v>
      </c>
      <c r="C18" s="547"/>
      <c r="D18" s="548"/>
      <c r="E18" s="549" t="s">
        <v>25</v>
      </c>
      <c r="F18" s="517" t="s">
        <v>61</v>
      </c>
      <c r="G18" s="514">
        <v>0.02</v>
      </c>
      <c r="H18" s="523">
        <v>5873</v>
      </c>
      <c r="I18" s="520"/>
      <c r="J18" s="141"/>
      <c r="K18" s="124"/>
      <c r="L18" s="124"/>
      <c r="M18" s="124"/>
      <c r="N18" s="124"/>
      <c r="O18" s="124"/>
      <c r="P18" s="124"/>
      <c r="Q18" s="125"/>
      <c r="R18" s="125"/>
      <c r="S18" s="125"/>
      <c r="T18" s="125"/>
      <c r="U18" s="142"/>
      <c r="V18" s="502"/>
      <c r="W18" s="505"/>
      <c r="X18" s="508"/>
      <c r="Y18" s="508"/>
      <c r="Z18" s="511"/>
      <c r="AA18" s="499"/>
      <c r="AB18" s="42"/>
      <c r="AC18" s="56"/>
      <c r="AD18" s="56"/>
      <c r="AE18" s="42"/>
    </row>
    <row r="19" spans="1:31" s="59" customFormat="1" ht="13.5" customHeight="1" thickBot="1" x14ac:dyDescent="0.3">
      <c r="A19" s="129" t="s">
        <v>117</v>
      </c>
      <c r="B19" s="555" t="s">
        <v>62</v>
      </c>
      <c r="C19" s="556"/>
      <c r="D19" s="557"/>
      <c r="E19" s="551"/>
      <c r="F19" s="519"/>
      <c r="G19" s="516"/>
      <c r="H19" s="525"/>
      <c r="I19" s="522"/>
      <c r="J19" s="143"/>
      <c r="K19" s="127"/>
      <c r="L19" s="127"/>
      <c r="M19" s="127"/>
      <c r="N19" s="127"/>
      <c r="O19" s="127"/>
      <c r="P19" s="127"/>
      <c r="Q19" s="120"/>
      <c r="R19" s="120"/>
      <c r="S19" s="120"/>
      <c r="T19" s="120"/>
      <c r="U19" s="121"/>
      <c r="V19" s="504"/>
      <c r="W19" s="507"/>
      <c r="X19" s="510"/>
      <c r="Y19" s="510"/>
      <c r="Z19" s="513"/>
      <c r="AA19" s="501"/>
    </row>
    <row r="20" spans="1:31" s="53" customFormat="1" ht="13.5" customHeight="1" x14ac:dyDescent="0.25">
      <c r="A20" s="123">
        <v>5</v>
      </c>
      <c r="B20" s="546" t="s">
        <v>138</v>
      </c>
      <c r="C20" s="547"/>
      <c r="D20" s="548"/>
      <c r="E20" s="549" t="s">
        <v>25</v>
      </c>
      <c r="F20" s="517" t="s">
        <v>142</v>
      </c>
      <c r="G20" s="514">
        <v>0</v>
      </c>
      <c r="H20" s="523">
        <v>3225</v>
      </c>
      <c r="I20" s="520"/>
      <c r="J20" s="141"/>
      <c r="K20" s="124"/>
      <c r="L20" s="124"/>
      <c r="M20" s="124"/>
      <c r="N20" s="124"/>
      <c r="O20" s="124"/>
      <c r="P20" s="124"/>
      <c r="Q20" s="125"/>
      <c r="R20" s="125"/>
      <c r="S20" s="125"/>
      <c r="T20" s="125"/>
      <c r="U20" s="142"/>
      <c r="V20" s="528"/>
      <c r="W20" s="572"/>
      <c r="X20" s="574"/>
      <c r="Y20" s="574"/>
      <c r="Z20" s="576"/>
      <c r="AA20" s="526"/>
    </row>
    <row r="21" spans="1:31" s="59" customFormat="1" ht="15.75" customHeight="1" thickBot="1" x14ac:dyDescent="0.3">
      <c r="A21" s="129" t="s">
        <v>67</v>
      </c>
      <c r="B21" s="555" t="s">
        <v>62</v>
      </c>
      <c r="C21" s="556"/>
      <c r="D21" s="557"/>
      <c r="E21" s="551"/>
      <c r="F21" s="519"/>
      <c r="G21" s="516"/>
      <c r="H21" s="525"/>
      <c r="I21" s="522"/>
      <c r="J21" s="143"/>
      <c r="K21" s="127"/>
      <c r="L21" s="127"/>
      <c r="M21" s="127"/>
      <c r="N21" s="127"/>
      <c r="O21" s="127"/>
      <c r="P21" s="127"/>
      <c r="Q21" s="120"/>
      <c r="R21" s="120"/>
      <c r="S21" s="120"/>
      <c r="T21" s="120"/>
      <c r="U21" s="121"/>
      <c r="V21" s="529"/>
      <c r="W21" s="573"/>
      <c r="X21" s="575"/>
      <c r="Y21" s="575"/>
      <c r="Z21" s="577"/>
      <c r="AA21" s="527"/>
    </row>
    <row r="22" spans="1:31" s="59" customFormat="1" ht="41.25" customHeight="1" x14ac:dyDescent="0.25">
      <c r="A22" s="123">
        <v>6</v>
      </c>
      <c r="B22" s="546" t="s">
        <v>69</v>
      </c>
      <c r="C22" s="547"/>
      <c r="D22" s="548"/>
      <c r="E22" s="558" t="s">
        <v>25</v>
      </c>
      <c r="F22" s="517" t="s">
        <v>120</v>
      </c>
      <c r="G22" s="514">
        <v>0.02</v>
      </c>
      <c r="H22" s="523">
        <v>1250</v>
      </c>
      <c r="I22" s="543"/>
      <c r="J22" s="150"/>
      <c r="K22" s="130"/>
      <c r="L22" s="130"/>
      <c r="M22" s="130"/>
      <c r="N22" s="131"/>
      <c r="O22" s="131"/>
      <c r="P22" s="131"/>
      <c r="Q22" s="131"/>
      <c r="R22" s="131"/>
      <c r="S22" s="131"/>
      <c r="T22" s="131"/>
      <c r="U22" s="151"/>
      <c r="V22" s="528" t="s">
        <v>119</v>
      </c>
      <c r="W22" s="540"/>
      <c r="X22" s="530"/>
      <c r="Y22" s="530"/>
      <c r="Z22" s="533"/>
      <c r="AA22" s="536"/>
    </row>
    <row r="23" spans="1:31" s="53" customFormat="1" ht="37.5" customHeight="1" x14ac:dyDescent="0.25">
      <c r="A23" s="132" t="s">
        <v>139</v>
      </c>
      <c r="B23" s="552" t="s">
        <v>114</v>
      </c>
      <c r="C23" s="553"/>
      <c r="D23" s="554"/>
      <c r="E23" s="559"/>
      <c r="F23" s="518"/>
      <c r="G23" s="515"/>
      <c r="H23" s="524"/>
      <c r="I23" s="544"/>
      <c r="J23" s="152"/>
      <c r="K23" s="97"/>
      <c r="L23" s="57"/>
      <c r="M23" s="57"/>
      <c r="N23" s="57"/>
      <c r="O23" s="57"/>
      <c r="P23" s="57"/>
      <c r="Q23" s="57"/>
      <c r="R23" s="57"/>
      <c r="S23" s="28"/>
      <c r="T23" s="28"/>
      <c r="U23" s="118"/>
      <c r="V23" s="539"/>
      <c r="W23" s="541"/>
      <c r="X23" s="531"/>
      <c r="Y23" s="531"/>
      <c r="Z23" s="534"/>
      <c r="AA23" s="537"/>
    </row>
    <row r="24" spans="1:31" s="53" customFormat="1" ht="15.75" customHeight="1" thickBot="1" x14ac:dyDescent="0.3">
      <c r="A24" s="133" t="s">
        <v>140</v>
      </c>
      <c r="B24" s="555" t="s">
        <v>118</v>
      </c>
      <c r="C24" s="556"/>
      <c r="D24" s="557"/>
      <c r="E24" s="560"/>
      <c r="F24" s="519"/>
      <c r="G24" s="516"/>
      <c r="H24" s="525"/>
      <c r="I24" s="545"/>
      <c r="J24" s="119"/>
      <c r="K24" s="134"/>
      <c r="L24" s="120"/>
      <c r="M24" s="120"/>
      <c r="N24" s="127"/>
      <c r="O24" s="127"/>
      <c r="P24" s="127"/>
      <c r="Q24" s="127"/>
      <c r="R24" s="127"/>
      <c r="S24" s="127"/>
      <c r="T24" s="127"/>
      <c r="U24" s="149"/>
      <c r="V24" s="529"/>
      <c r="W24" s="542"/>
      <c r="X24" s="532"/>
      <c r="Y24" s="532"/>
      <c r="Z24" s="535"/>
      <c r="AA24" s="538"/>
    </row>
    <row r="25" spans="1:31" s="53" customFormat="1" ht="27" customHeight="1" x14ac:dyDescent="0.25">
      <c r="A25" s="123">
        <v>7</v>
      </c>
      <c r="B25" s="546" t="s">
        <v>141</v>
      </c>
      <c r="C25" s="547"/>
      <c r="D25" s="548"/>
      <c r="E25" s="558" t="s">
        <v>25</v>
      </c>
      <c r="F25" s="517" t="s">
        <v>61</v>
      </c>
      <c r="G25" s="514">
        <v>0</v>
      </c>
      <c r="H25" s="523">
        <v>4693</v>
      </c>
      <c r="I25" s="520"/>
      <c r="J25" s="144"/>
      <c r="K25" s="125"/>
      <c r="L25" s="125"/>
      <c r="M25" s="125"/>
      <c r="N25" s="125"/>
      <c r="O25" s="125"/>
      <c r="P25" s="125"/>
      <c r="Q25" s="125"/>
      <c r="R25" s="125"/>
      <c r="S25" s="124"/>
      <c r="T25" s="124"/>
      <c r="U25" s="145"/>
      <c r="V25" s="502"/>
      <c r="W25" s="505"/>
      <c r="X25" s="508"/>
      <c r="Y25" s="508"/>
      <c r="Z25" s="511"/>
      <c r="AA25" s="499"/>
    </row>
    <row r="26" spans="1:31" s="53" customFormat="1" ht="15" customHeight="1" x14ac:dyDescent="0.25">
      <c r="A26" s="128" t="s">
        <v>143</v>
      </c>
      <c r="B26" s="552" t="s">
        <v>114</v>
      </c>
      <c r="C26" s="553"/>
      <c r="D26" s="554"/>
      <c r="E26" s="559"/>
      <c r="F26" s="518"/>
      <c r="G26" s="515"/>
      <c r="H26" s="524"/>
      <c r="I26" s="521"/>
      <c r="J26" s="146"/>
      <c r="K26" s="28"/>
      <c r="L26" s="28"/>
      <c r="M26" s="28"/>
      <c r="N26" s="28"/>
      <c r="O26" s="28"/>
      <c r="P26" s="97"/>
      <c r="Q26" s="97"/>
      <c r="R26" s="97"/>
      <c r="S26" s="57"/>
      <c r="T26" s="57"/>
      <c r="U26" s="147"/>
      <c r="V26" s="503"/>
      <c r="W26" s="506"/>
      <c r="X26" s="509"/>
      <c r="Y26" s="509"/>
      <c r="Z26" s="512"/>
      <c r="AA26" s="500"/>
    </row>
    <row r="27" spans="1:31" s="53" customFormat="1" ht="15.75" customHeight="1" thickBot="1" x14ac:dyDescent="0.3">
      <c r="A27" s="129" t="s">
        <v>144</v>
      </c>
      <c r="B27" s="555" t="s">
        <v>62</v>
      </c>
      <c r="C27" s="556"/>
      <c r="D27" s="557"/>
      <c r="E27" s="560"/>
      <c r="F27" s="519"/>
      <c r="G27" s="516"/>
      <c r="H27" s="525"/>
      <c r="I27" s="522"/>
      <c r="J27" s="148"/>
      <c r="K27" s="120"/>
      <c r="L27" s="120"/>
      <c r="M27" s="120"/>
      <c r="N27" s="120"/>
      <c r="O27" s="120"/>
      <c r="P27" s="120"/>
      <c r="Q27" s="120"/>
      <c r="R27" s="120"/>
      <c r="S27" s="127"/>
      <c r="T27" s="127"/>
      <c r="U27" s="149"/>
      <c r="V27" s="504"/>
      <c r="W27" s="507"/>
      <c r="X27" s="510"/>
      <c r="Y27" s="510"/>
      <c r="Z27" s="513"/>
      <c r="AA27" s="501"/>
    </row>
    <row r="28" spans="1:31" s="53" customFormat="1" ht="27" customHeight="1" x14ac:dyDescent="0.25">
      <c r="A28" s="123">
        <v>8</v>
      </c>
      <c r="B28" s="546" t="s">
        <v>145</v>
      </c>
      <c r="C28" s="547"/>
      <c r="D28" s="548"/>
      <c r="E28" s="558" t="s">
        <v>25</v>
      </c>
      <c r="F28" s="517" t="s">
        <v>61</v>
      </c>
      <c r="G28" s="514">
        <v>0</v>
      </c>
      <c r="H28" s="523">
        <v>3507</v>
      </c>
      <c r="I28" s="520"/>
      <c r="J28" s="144"/>
      <c r="K28" s="125"/>
      <c r="L28" s="125"/>
      <c r="M28" s="124"/>
      <c r="N28" s="124"/>
      <c r="O28" s="124"/>
      <c r="P28" s="124"/>
      <c r="Q28" s="124"/>
      <c r="R28" s="124"/>
      <c r="S28" s="125"/>
      <c r="T28" s="125"/>
      <c r="U28" s="142"/>
      <c r="V28" s="502"/>
      <c r="W28" s="505"/>
      <c r="X28" s="508"/>
      <c r="Y28" s="508"/>
      <c r="Z28" s="511"/>
      <c r="AA28" s="499"/>
    </row>
    <row r="29" spans="1:31" s="53" customFormat="1" ht="15" customHeight="1" x14ac:dyDescent="0.25">
      <c r="A29" s="128" t="s">
        <v>146</v>
      </c>
      <c r="B29" s="552" t="s">
        <v>114</v>
      </c>
      <c r="C29" s="553"/>
      <c r="D29" s="554"/>
      <c r="E29" s="559"/>
      <c r="F29" s="518"/>
      <c r="G29" s="515"/>
      <c r="H29" s="524"/>
      <c r="I29" s="521"/>
      <c r="J29" s="152"/>
      <c r="K29" s="97"/>
      <c r="L29" s="97"/>
      <c r="M29" s="28"/>
      <c r="N29" s="28"/>
      <c r="O29" s="28"/>
      <c r="P29" s="28"/>
      <c r="Q29" s="28"/>
      <c r="R29" s="28"/>
      <c r="S29" s="57"/>
      <c r="T29" s="57"/>
      <c r="U29" s="147"/>
      <c r="V29" s="503"/>
      <c r="W29" s="506"/>
      <c r="X29" s="509"/>
      <c r="Y29" s="509"/>
      <c r="Z29" s="512"/>
      <c r="AA29" s="500"/>
    </row>
    <row r="30" spans="1:31" s="53" customFormat="1" ht="15.75" customHeight="1" thickBot="1" x14ac:dyDescent="0.3">
      <c r="A30" s="129" t="s">
        <v>147</v>
      </c>
      <c r="B30" s="555" t="s">
        <v>62</v>
      </c>
      <c r="C30" s="556"/>
      <c r="D30" s="557"/>
      <c r="E30" s="560"/>
      <c r="F30" s="519"/>
      <c r="G30" s="516"/>
      <c r="H30" s="525"/>
      <c r="I30" s="522"/>
      <c r="J30" s="148"/>
      <c r="K30" s="120"/>
      <c r="L30" s="120"/>
      <c r="M30" s="127"/>
      <c r="N30" s="127"/>
      <c r="O30" s="127"/>
      <c r="P30" s="127"/>
      <c r="Q30" s="127"/>
      <c r="R30" s="127"/>
      <c r="S30" s="120"/>
      <c r="T30" s="120"/>
      <c r="U30" s="121"/>
      <c r="V30" s="504"/>
      <c r="W30" s="507"/>
      <c r="X30" s="510"/>
      <c r="Y30" s="510"/>
      <c r="Z30" s="513"/>
      <c r="AA30" s="501"/>
    </row>
    <row r="31" spans="1:31" s="53" customFormat="1" ht="27" customHeight="1" x14ac:dyDescent="0.25">
      <c r="A31" s="123">
        <v>9</v>
      </c>
      <c r="B31" s="546" t="s">
        <v>148</v>
      </c>
      <c r="C31" s="547"/>
      <c r="D31" s="548"/>
      <c r="E31" s="558" t="s">
        <v>25</v>
      </c>
      <c r="F31" s="517" t="s">
        <v>142</v>
      </c>
      <c r="G31" s="514">
        <v>0</v>
      </c>
      <c r="H31" s="523">
        <v>3750</v>
      </c>
      <c r="I31" s="520"/>
      <c r="J31" s="144"/>
      <c r="K31" s="125"/>
      <c r="L31" s="125"/>
      <c r="M31" s="125"/>
      <c r="N31" s="125"/>
      <c r="O31" s="125"/>
      <c r="P31" s="125"/>
      <c r="Q31" s="125"/>
      <c r="R31" s="125"/>
      <c r="S31" s="124"/>
      <c r="T31" s="124"/>
      <c r="U31" s="145"/>
      <c r="V31" s="502"/>
      <c r="W31" s="505"/>
      <c r="X31" s="508"/>
      <c r="Y31" s="508"/>
      <c r="Z31" s="511"/>
      <c r="AA31" s="499"/>
    </row>
    <row r="32" spans="1:31" s="53" customFormat="1" ht="15" customHeight="1" x14ac:dyDescent="0.25">
      <c r="A32" s="128" t="s">
        <v>149</v>
      </c>
      <c r="B32" s="552" t="s">
        <v>114</v>
      </c>
      <c r="C32" s="553"/>
      <c r="D32" s="554"/>
      <c r="E32" s="559"/>
      <c r="F32" s="518"/>
      <c r="G32" s="515"/>
      <c r="H32" s="524"/>
      <c r="I32" s="521"/>
      <c r="J32" s="146"/>
      <c r="K32" s="28"/>
      <c r="L32" s="28"/>
      <c r="M32" s="28"/>
      <c r="N32" s="28"/>
      <c r="O32" s="28"/>
      <c r="P32" s="28"/>
      <c r="Q32" s="28"/>
      <c r="R32" s="28"/>
      <c r="S32" s="97"/>
      <c r="T32" s="97"/>
      <c r="U32" s="153"/>
      <c r="V32" s="503"/>
      <c r="W32" s="506"/>
      <c r="X32" s="509"/>
      <c r="Y32" s="509"/>
      <c r="Z32" s="512"/>
      <c r="AA32" s="500"/>
    </row>
    <row r="33" spans="1:30" s="53" customFormat="1" ht="15.75" customHeight="1" thickBot="1" x14ac:dyDescent="0.3">
      <c r="A33" s="129" t="s">
        <v>150</v>
      </c>
      <c r="B33" s="555" t="s">
        <v>62</v>
      </c>
      <c r="C33" s="556"/>
      <c r="D33" s="557"/>
      <c r="E33" s="560"/>
      <c r="F33" s="519"/>
      <c r="G33" s="516"/>
      <c r="H33" s="525"/>
      <c r="I33" s="522"/>
      <c r="J33" s="148"/>
      <c r="K33" s="120"/>
      <c r="L33" s="120"/>
      <c r="M33" s="120"/>
      <c r="N33" s="120"/>
      <c r="O33" s="120"/>
      <c r="P33" s="120"/>
      <c r="Q33" s="114"/>
      <c r="R33" s="114"/>
      <c r="S33" s="114"/>
      <c r="T33" s="114"/>
      <c r="U33" s="255"/>
      <c r="V33" s="504"/>
      <c r="W33" s="507"/>
      <c r="X33" s="510"/>
      <c r="Y33" s="510"/>
      <c r="Z33" s="513"/>
      <c r="AA33" s="501"/>
    </row>
    <row r="34" spans="1:30" s="53" customFormat="1" ht="27" customHeight="1" x14ac:dyDescent="0.25">
      <c r="A34" s="136">
        <v>10</v>
      </c>
      <c r="B34" s="561" t="s">
        <v>205</v>
      </c>
      <c r="C34" s="562"/>
      <c r="D34" s="563"/>
      <c r="E34" s="559" t="s">
        <v>25</v>
      </c>
      <c r="F34" s="517" t="s">
        <v>61</v>
      </c>
      <c r="G34" s="514">
        <v>0</v>
      </c>
      <c r="H34" s="523">
        <v>6032</v>
      </c>
      <c r="I34" s="520"/>
      <c r="J34" s="154"/>
      <c r="K34" s="51"/>
      <c r="L34" s="52"/>
      <c r="M34" s="52"/>
      <c r="N34" s="52"/>
      <c r="O34" s="52"/>
      <c r="P34" s="256"/>
      <c r="Q34" s="257"/>
      <c r="R34" s="257"/>
      <c r="S34" s="257"/>
      <c r="T34" s="257"/>
      <c r="U34" s="257"/>
      <c r="V34" s="502"/>
      <c r="W34" s="505"/>
      <c r="X34" s="508"/>
      <c r="Y34" s="508"/>
      <c r="Z34" s="511"/>
      <c r="AA34" s="499"/>
    </row>
    <row r="35" spans="1:30" s="53" customFormat="1" ht="13.5" customHeight="1" x14ac:dyDescent="0.25">
      <c r="A35" s="128" t="s">
        <v>152</v>
      </c>
      <c r="B35" s="552" t="s">
        <v>114</v>
      </c>
      <c r="C35" s="553"/>
      <c r="D35" s="554"/>
      <c r="E35" s="559"/>
      <c r="F35" s="518"/>
      <c r="G35" s="515"/>
      <c r="H35" s="524"/>
      <c r="I35" s="521"/>
      <c r="J35" s="97"/>
      <c r="K35" s="97"/>
      <c r="L35" s="57"/>
      <c r="M35" s="28"/>
      <c r="N35" s="257"/>
      <c r="O35" s="257"/>
      <c r="P35" s="257"/>
      <c r="Q35" s="28"/>
      <c r="R35" s="28"/>
      <c r="S35" s="28"/>
      <c r="T35" s="28"/>
      <c r="U35" s="118"/>
      <c r="V35" s="503"/>
      <c r="W35" s="506"/>
      <c r="X35" s="509"/>
      <c r="Y35" s="509"/>
      <c r="Z35" s="512"/>
      <c r="AA35" s="500"/>
    </row>
    <row r="36" spans="1:30" s="53" customFormat="1" ht="14.25" customHeight="1" thickBot="1" x14ac:dyDescent="0.3">
      <c r="A36" s="137" t="s">
        <v>153</v>
      </c>
      <c r="B36" s="564" t="s">
        <v>62</v>
      </c>
      <c r="C36" s="565"/>
      <c r="D36" s="566"/>
      <c r="E36" s="559"/>
      <c r="F36" s="518"/>
      <c r="G36" s="515"/>
      <c r="H36" s="524"/>
      <c r="I36" s="521"/>
      <c r="J36" s="156"/>
      <c r="K36" s="114"/>
      <c r="L36" s="135"/>
      <c r="M36" s="135"/>
      <c r="N36" s="135"/>
      <c r="O36" s="135"/>
      <c r="P36" s="258"/>
      <c r="Q36" s="257"/>
      <c r="R36" s="257"/>
      <c r="S36" s="257"/>
      <c r="T36" s="257"/>
      <c r="U36" s="257"/>
      <c r="V36" s="504"/>
      <c r="W36" s="507"/>
      <c r="X36" s="510"/>
      <c r="Y36" s="510"/>
      <c r="Z36" s="513"/>
      <c r="AA36" s="501"/>
    </row>
    <row r="37" spans="1:30" s="53" customFormat="1" ht="27" customHeight="1" x14ac:dyDescent="0.25">
      <c r="A37" s="123">
        <v>11</v>
      </c>
      <c r="B37" s="546" t="s">
        <v>151</v>
      </c>
      <c r="C37" s="547"/>
      <c r="D37" s="548"/>
      <c r="E37" s="558" t="s">
        <v>25</v>
      </c>
      <c r="F37" s="517" t="s">
        <v>142</v>
      </c>
      <c r="G37" s="514">
        <v>0</v>
      </c>
      <c r="H37" s="523">
        <v>10710</v>
      </c>
      <c r="I37" s="520"/>
      <c r="J37" s="144"/>
      <c r="K37" s="125"/>
      <c r="L37" s="125"/>
      <c r="M37" s="125"/>
      <c r="N37" s="125"/>
      <c r="O37" s="124"/>
      <c r="P37" s="124"/>
      <c r="Q37" s="52"/>
      <c r="R37" s="52"/>
      <c r="S37" s="52"/>
      <c r="T37" s="52"/>
      <c r="U37" s="155"/>
      <c r="V37" s="502"/>
      <c r="W37" s="505"/>
      <c r="X37" s="508"/>
      <c r="Y37" s="508"/>
      <c r="Z37" s="511"/>
      <c r="AA37" s="499"/>
    </row>
    <row r="38" spans="1:30" s="53" customFormat="1" ht="15" customHeight="1" x14ac:dyDescent="0.25">
      <c r="A38" s="128" t="s">
        <v>154</v>
      </c>
      <c r="B38" s="552" t="s">
        <v>114</v>
      </c>
      <c r="C38" s="553"/>
      <c r="D38" s="554"/>
      <c r="E38" s="559"/>
      <c r="F38" s="518"/>
      <c r="G38" s="515"/>
      <c r="H38" s="524"/>
      <c r="I38" s="521"/>
      <c r="J38" s="146"/>
      <c r="K38" s="28"/>
      <c r="L38" s="97"/>
      <c r="M38" s="97"/>
      <c r="N38" s="97"/>
      <c r="O38" s="28"/>
      <c r="P38" s="28"/>
      <c r="Q38" s="28"/>
      <c r="R38" s="28"/>
      <c r="S38" s="28"/>
      <c r="T38" s="28"/>
      <c r="U38" s="118"/>
      <c r="V38" s="503"/>
      <c r="W38" s="506"/>
      <c r="X38" s="509"/>
      <c r="Y38" s="509"/>
      <c r="Z38" s="512"/>
      <c r="AA38" s="500"/>
    </row>
    <row r="39" spans="1:30" s="53" customFormat="1" ht="15.75" customHeight="1" thickBot="1" x14ac:dyDescent="0.3">
      <c r="A39" s="129" t="s">
        <v>155</v>
      </c>
      <c r="B39" s="555" t="s">
        <v>62</v>
      </c>
      <c r="C39" s="556"/>
      <c r="D39" s="557"/>
      <c r="E39" s="560"/>
      <c r="F39" s="519"/>
      <c r="G39" s="516"/>
      <c r="H39" s="525"/>
      <c r="I39" s="522"/>
      <c r="J39" s="148"/>
      <c r="K39" s="120"/>
      <c r="L39" s="120"/>
      <c r="M39" s="120"/>
      <c r="N39" s="120"/>
      <c r="O39" s="127"/>
      <c r="P39" s="127"/>
      <c r="Q39" s="127"/>
      <c r="R39" s="127"/>
      <c r="S39" s="127"/>
      <c r="T39" s="127"/>
      <c r="U39" s="149"/>
      <c r="V39" s="504"/>
      <c r="W39" s="507"/>
      <c r="X39" s="510"/>
      <c r="Y39" s="510"/>
      <c r="Z39" s="513"/>
      <c r="AA39" s="501"/>
    </row>
    <row r="40" spans="1:30" s="53" customFormat="1" ht="27" customHeight="1" x14ac:dyDescent="0.25">
      <c r="A40" s="136">
        <v>12</v>
      </c>
      <c r="B40" s="561" t="s">
        <v>156</v>
      </c>
      <c r="C40" s="562"/>
      <c r="D40" s="563"/>
      <c r="E40" s="559" t="s">
        <v>25</v>
      </c>
      <c r="F40" s="518" t="s">
        <v>142</v>
      </c>
      <c r="G40" s="515">
        <v>0</v>
      </c>
      <c r="H40" s="524">
        <v>33367</v>
      </c>
      <c r="I40" s="521"/>
      <c r="J40" s="154"/>
      <c r="K40" s="51"/>
      <c r="L40" s="51"/>
      <c r="M40" s="51"/>
      <c r="N40" s="51"/>
      <c r="O40" s="51"/>
      <c r="P40" s="52"/>
      <c r="Q40" s="52"/>
      <c r="R40" s="52"/>
      <c r="S40" s="52"/>
      <c r="T40" s="52"/>
      <c r="U40" s="155"/>
      <c r="V40" s="502"/>
      <c r="W40" s="505"/>
      <c r="X40" s="508"/>
      <c r="Y40" s="508"/>
      <c r="Z40" s="511"/>
      <c r="AA40" s="499"/>
    </row>
    <row r="41" spans="1:30" s="53" customFormat="1" ht="13.5" customHeight="1" x14ac:dyDescent="0.25">
      <c r="A41" s="128" t="s">
        <v>157</v>
      </c>
      <c r="B41" s="552" t="s">
        <v>114</v>
      </c>
      <c r="C41" s="553"/>
      <c r="D41" s="554"/>
      <c r="E41" s="559"/>
      <c r="F41" s="518"/>
      <c r="G41" s="515"/>
      <c r="H41" s="524"/>
      <c r="I41" s="521"/>
      <c r="J41" s="146"/>
      <c r="K41" s="28"/>
      <c r="L41" s="28"/>
      <c r="M41" s="97"/>
      <c r="N41" s="97"/>
      <c r="O41" s="97"/>
      <c r="P41" s="28"/>
      <c r="Q41" s="28"/>
      <c r="R41" s="28"/>
      <c r="S41" s="28"/>
      <c r="T41" s="28"/>
      <c r="U41" s="118"/>
      <c r="V41" s="503"/>
      <c r="W41" s="506"/>
      <c r="X41" s="509"/>
      <c r="Y41" s="509"/>
      <c r="Z41" s="512"/>
      <c r="AA41" s="500"/>
    </row>
    <row r="42" spans="1:30" s="53" customFormat="1" ht="14.25" customHeight="1" thickBot="1" x14ac:dyDescent="0.3">
      <c r="A42" s="137" t="s">
        <v>160</v>
      </c>
      <c r="B42" s="564" t="s">
        <v>62</v>
      </c>
      <c r="C42" s="565"/>
      <c r="D42" s="566"/>
      <c r="E42" s="559"/>
      <c r="F42" s="518"/>
      <c r="G42" s="515"/>
      <c r="H42" s="524"/>
      <c r="I42" s="521"/>
      <c r="J42" s="156"/>
      <c r="K42" s="114"/>
      <c r="L42" s="114"/>
      <c r="M42" s="114"/>
      <c r="N42" s="114"/>
      <c r="O42" s="114"/>
      <c r="P42" s="135"/>
      <c r="Q42" s="135"/>
      <c r="R42" s="135"/>
      <c r="S42" s="135"/>
      <c r="T42" s="135"/>
      <c r="U42" s="157"/>
      <c r="V42" s="504"/>
      <c r="W42" s="507"/>
      <c r="X42" s="510"/>
      <c r="Y42" s="510"/>
      <c r="Z42" s="513"/>
      <c r="AA42" s="501"/>
    </row>
    <row r="43" spans="1:30" s="53" customFormat="1" ht="27" customHeight="1" x14ac:dyDescent="0.25">
      <c r="A43" s="123">
        <v>13</v>
      </c>
      <c r="B43" s="546" t="s">
        <v>158</v>
      </c>
      <c r="C43" s="547"/>
      <c r="D43" s="548"/>
      <c r="E43" s="549" t="s">
        <v>25</v>
      </c>
      <c r="F43" s="517" t="s">
        <v>142</v>
      </c>
      <c r="G43" s="514">
        <v>0</v>
      </c>
      <c r="H43" s="523">
        <v>33482</v>
      </c>
      <c r="I43" s="520"/>
      <c r="J43" s="144"/>
      <c r="K43" s="125"/>
      <c r="L43" s="125"/>
      <c r="M43" s="125"/>
      <c r="N43" s="125"/>
      <c r="O43" s="125"/>
      <c r="P43" s="125"/>
      <c r="Q43" s="125"/>
      <c r="R43" s="125"/>
      <c r="S43" s="124"/>
      <c r="T43" s="124"/>
      <c r="U43" s="145"/>
      <c r="V43" s="502"/>
      <c r="W43" s="505"/>
      <c r="X43" s="508"/>
      <c r="Y43" s="508"/>
      <c r="Z43" s="511"/>
      <c r="AA43" s="499"/>
    </row>
    <row r="44" spans="1:30" s="53" customFormat="1" ht="15" customHeight="1" x14ac:dyDescent="0.25">
      <c r="A44" s="128" t="s">
        <v>161</v>
      </c>
      <c r="B44" s="552" t="s">
        <v>114</v>
      </c>
      <c r="C44" s="553"/>
      <c r="D44" s="554"/>
      <c r="E44" s="550"/>
      <c r="F44" s="518"/>
      <c r="G44" s="515"/>
      <c r="H44" s="524"/>
      <c r="I44" s="521"/>
      <c r="J44" s="146"/>
      <c r="K44" s="28"/>
      <c r="L44" s="28"/>
      <c r="M44" s="28"/>
      <c r="N44" s="28"/>
      <c r="O44" s="28"/>
      <c r="P44" s="97"/>
      <c r="Q44" s="97"/>
      <c r="R44" s="97"/>
      <c r="S44" s="28"/>
      <c r="T44" s="28"/>
      <c r="U44" s="118"/>
      <c r="V44" s="503"/>
      <c r="W44" s="506"/>
      <c r="X44" s="509"/>
      <c r="Y44" s="509"/>
      <c r="Z44" s="512"/>
      <c r="AA44" s="500"/>
    </row>
    <row r="45" spans="1:30" s="53" customFormat="1" ht="15.75" customHeight="1" thickBot="1" x14ac:dyDescent="0.3">
      <c r="A45" s="129" t="s">
        <v>162</v>
      </c>
      <c r="B45" s="555" t="s">
        <v>62</v>
      </c>
      <c r="C45" s="556"/>
      <c r="D45" s="557"/>
      <c r="E45" s="551"/>
      <c r="F45" s="519"/>
      <c r="G45" s="516"/>
      <c r="H45" s="525"/>
      <c r="I45" s="522"/>
      <c r="J45" s="148"/>
      <c r="K45" s="120"/>
      <c r="L45" s="120"/>
      <c r="M45" s="120"/>
      <c r="N45" s="120"/>
      <c r="O45" s="120"/>
      <c r="P45" s="120"/>
      <c r="Q45" s="120"/>
      <c r="R45" s="120"/>
      <c r="S45" s="127"/>
      <c r="T45" s="127"/>
      <c r="U45" s="149"/>
      <c r="V45" s="504"/>
      <c r="W45" s="507"/>
      <c r="X45" s="510"/>
      <c r="Y45" s="510"/>
      <c r="Z45" s="513"/>
      <c r="AA45" s="501"/>
    </row>
    <row r="46" spans="1:30" s="59" customFormat="1" ht="19.5" customHeight="1" x14ac:dyDescent="0.25">
      <c r="A46" s="225"/>
      <c r="B46" s="226"/>
      <c r="C46" s="226"/>
      <c r="D46" s="226"/>
      <c r="E46" s="227"/>
      <c r="F46" s="228"/>
      <c r="G46" s="229"/>
      <c r="H46" s="230"/>
      <c r="I46" s="228"/>
      <c r="J46" s="231"/>
      <c r="K46" s="231"/>
      <c r="L46" s="231"/>
      <c r="M46" s="231"/>
      <c r="N46" s="231"/>
      <c r="O46" s="231"/>
      <c r="P46" s="232"/>
      <c r="Q46" s="232"/>
      <c r="R46" s="232"/>
      <c r="S46" s="232"/>
      <c r="T46" s="232"/>
      <c r="U46" s="232"/>
      <c r="V46" s="233"/>
      <c r="W46" s="234" t="e">
        <f>AVERAGE(W11:W45)</f>
        <v>#DIV/0!</v>
      </c>
      <c r="X46" s="234" t="e">
        <f>AVERAGE(X11:X45)</f>
        <v>#DIV/0!</v>
      </c>
      <c r="Y46" s="234" t="e">
        <f>AVERAGE(Y11:Y45)</f>
        <v>#DIV/0!</v>
      </c>
      <c r="Z46" s="234" t="e">
        <f>AVERAGE(Z11:Z45)</f>
        <v>#DIV/0!</v>
      </c>
      <c r="AA46" s="235"/>
    </row>
    <row r="47" spans="1:30" x14ac:dyDescent="0.25">
      <c r="A47" s="236"/>
      <c r="B47" s="237"/>
      <c r="C47" s="237"/>
      <c r="D47" s="237"/>
      <c r="E47" s="238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40"/>
    </row>
    <row r="48" spans="1:30" ht="16.5" x14ac:dyDescent="0.25">
      <c r="A48" s="236"/>
      <c r="B48" s="237"/>
      <c r="C48" s="237"/>
      <c r="D48" s="237"/>
      <c r="E48" s="238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193" t="s">
        <v>122</v>
      </c>
      <c r="X48" s="224" t="e">
        <f>W46</f>
        <v>#DIV/0!</v>
      </c>
      <c r="Y48" s="217"/>
      <c r="Z48" s="239"/>
      <c r="AA48" s="240"/>
      <c r="AC48" s="58"/>
      <c r="AD48" s="58"/>
    </row>
    <row r="49" spans="1:30" ht="16.5" x14ac:dyDescent="0.25">
      <c r="A49" s="236"/>
      <c r="B49" s="237"/>
      <c r="C49" s="237"/>
      <c r="D49" s="237"/>
      <c r="E49" s="238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193" t="s">
        <v>123</v>
      </c>
      <c r="X49" s="224">
        <v>1</v>
      </c>
      <c r="Y49" s="217"/>
      <c r="Z49" s="239"/>
      <c r="AA49" s="240"/>
      <c r="AB49" s="53"/>
      <c r="AC49" s="56"/>
      <c r="AD49" s="56"/>
    </row>
    <row r="50" spans="1:30" ht="13.5" customHeight="1" x14ac:dyDescent="0.25">
      <c r="A50" s="236"/>
      <c r="B50" s="237"/>
      <c r="C50" s="237"/>
      <c r="D50" s="237"/>
      <c r="E50" s="238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40"/>
      <c r="AC50" s="56"/>
      <c r="AD50" s="56"/>
    </row>
    <row r="51" spans="1:30" ht="13.5" customHeight="1" x14ac:dyDescent="0.25">
      <c r="A51" s="236"/>
      <c r="B51" s="237"/>
      <c r="C51" s="237"/>
      <c r="D51" s="237"/>
      <c r="E51" s="238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40"/>
    </row>
    <row r="52" spans="1:30" x14ac:dyDescent="0.25">
      <c r="A52" s="236"/>
      <c r="B52" s="237"/>
      <c r="C52" s="237"/>
      <c r="D52" s="237"/>
      <c r="E52" s="238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40"/>
    </row>
    <row r="53" spans="1:30" x14ac:dyDescent="0.25">
      <c r="A53" s="236"/>
      <c r="B53" s="237"/>
      <c r="C53" s="237"/>
      <c r="D53" s="237"/>
      <c r="E53" s="238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40"/>
    </row>
    <row r="54" spans="1:30" x14ac:dyDescent="0.25">
      <c r="A54" s="236"/>
      <c r="B54" s="237"/>
      <c r="C54" s="237"/>
      <c r="D54" s="237"/>
      <c r="E54" s="238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40"/>
    </row>
    <row r="55" spans="1:30" x14ac:dyDescent="0.25">
      <c r="A55" s="236"/>
      <c r="B55" s="237"/>
      <c r="C55" s="237"/>
      <c r="D55" s="237"/>
      <c r="E55" s="238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40"/>
    </row>
    <row r="56" spans="1:30" x14ac:dyDescent="0.25">
      <c r="A56" s="236"/>
      <c r="B56" s="237"/>
      <c r="C56" s="237"/>
      <c r="D56" s="237"/>
      <c r="E56" s="238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40"/>
    </row>
    <row r="57" spans="1:30" x14ac:dyDescent="0.25">
      <c r="A57" s="236"/>
      <c r="B57" s="237"/>
      <c r="C57" s="237"/>
      <c r="D57" s="237"/>
      <c r="E57" s="238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40"/>
    </row>
    <row r="58" spans="1:30" x14ac:dyDescent="0.25">
      <c r="A58" s="236"/>
      <c r="B58" s="237"/>
      <c r="C58" s="237"/>
      <c r="D58" s="237"/>
      <c r="E58" s="238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40"/>
    </row>
    <row r="59" spans="1:30" x14ac:dyDescent="0.25">
      <c r="A59" s="236"/>
      <c r="B59" s="237"/>
      <c r="C59" s="237"/>
      <c r="D59" s="237"/>
      <c r="E59" s="238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40"/>
    </row>
    <row r="60" spans="1:30" ht="14.25" thickBot="1" x14ac:dyDescent="0.3">
      <c r="A60" s="241"/>
      <c r="B60" s="242"/>
      <c r="C60" s="242"/>
      <c r="D60" s="242"/>
      <c r="E60" s="243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5"/>
    </row>
  </sheetData>
  <mergeCells count="201">
    <mergeCell ref="A1:E3"/>
    <mergeCell ref="F1:V3"/>
    <mergeCell ref="W1:AA1"/>
    <mergeCell ref="W2:AA2"/>
    <mergeCell ref="W3:AA3"/>
    <mergeCell ref="B11:D11"/>
    <mergeCell ref="E11:E12"/>
    <mergeCell ref="X11:X12"/>
    <mergeCell ref="Y11:Y12"/>
    <mergeCell ref="Z11:Z12"/>
    <mergeCell ref="AA11:AA12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AA9:AA10"/>
    <mergeCell ref="B10:D10"/>
    <mergeCell ref="B14:D14"/>
    <mergeCell ref="E13:E14"/>
    <mergeCell ref="X13:X14"/>
    <mergeCell ref="Y13:Y14"/>
    <mergeCell ref="Z13:Z14"/>
    <mergeCell ref="AA13:AA14"/>
    <mergeCell ref="D5:F5"/>
    <mergeCell ref="G5:H5"/>
    <mergeCell ref="I5:AA5"/>
    <mergeCell ref="E15:E17"/>
    <mergeCell ref="E18:E19"/>
    <mergeCell ref="E20:E21"/>
    <mergeCell ref="E22:E24"/>
    <mergeCell ref="B15:D15"/>
    <mergeCell ref="B16:D16"/>
    <mergeCell ref="J9:U9"/>
    <mergeCell ref="V9:V10"/>
    <mergeCell ref="W9:Z9"/>
    <mergeCell ref="B12:D12"/>
    <mergeCell ref="B13:D13"/>
    <mergeCell ref="B24:D24"/>
    <mergeCell ref="B23:D23"/>
    <mergeCell ref="B21:D21"/>
    <mergeCell ref="B22:D22"/>
    <mergeCell ref="B20:D20"/>
    <mergeCell ref="B18:D18"/>
    <mergeCell ref="B19:D19"/>
    <mergeCell ref="B17:D17"/>
    <mergeCell ref="Z15:Z17"/>
    <mergeCell ref="W20:W21"/>
    <mergeCell ref="X20:X21"/>
    <mergeCell ref="Y20:Y21"/>
    <mergeCell ref="Z20:Z21"/>
    <mergeCell ref="B31:D31"/>
    <mergeCell ref="E31:E33"/>
    <mergeCell ref="B32:D32"/>
    <mergeCell ref="B33:D33"/>
    <mergeCell ref="B34:D34"/>
    <mergeCell ref="E34:E36"/>
    <mergeCell ref="B35:D35"/>
    <mergeCell ref="B36:D36"/>
    <mergeCell ref="B25:D25"/>
    <mergeCell ref="E25:E27"/>
    <mergeCell ref="B26:D26"/>
    <mergeCell ref="B27:D27"/>
    <mergeCell ref="B28:D28"/>
    <mergeCell ref="E28:E30"/>
    <mergeCell ref="B29:D29"/>
    <mergeCell ref="B30:D30"/>
    <mergeCell ref="B43:D43"/>
    <mergeCell ref="E43:E45"/>
    <mergeCell ref="B44:D44"/>
    <mergeCell ref="B45:D45"/>
    <mergeCell ref="W11:W12"/>
    <mergeCell ref="V11:V12"/>
    <mergeCell ref="I11:I12"/>
    <mergeCell ref="H11:H12"/>
    <mergeCell ref="G11:G12"/>
    <mergeCell ref="F11:F12"/>
    <mergeCell ref="I13:I14"/>
    <mergeCell ref="H13:H14"/>
    <mergeCell ref="G13:G14"/>
    <mergeCell ref="F13:F14"/>
    <mergeCell ref="V13:V14"/>
    <mergeCell ref="W13:W14"/>
    <mergeCell ref="B37:D37"/>
    <mergeCell ref="E37:E39"/>
    <mergeCell ref="B38:D38"/>
    <mergeCell ref="B39:D39"/>
    <mergeCell ref="B40:D40"/>
    <mergeCell ref="E40:E42"/>
    <mergeCell ref="B41:D41"/>
    <mergeCell ref="B42:D42"/>
    <mergeCell ref="AA15:AA17"/>
    <mergeCell ref="F18:F19"/>
    <mergeCell ref="G18:G19"/>
    <mergeCell ref="H18:H19"/>
    <mergeCell ref="I18:I19"/>
    <mergeCell ref="V18:V19"/>
    <mergeCell ref="W18:W19"/>
    <mergeCell ref="X18:X19"/>
    <mergeCell ref="Y18:Y19"/>
    <mergeCell ref="Z18:Z19"/>
    <mergeCell ref="AA18:AA19"/>
    <mergeCell ref="I15:I17"/>
    <mergeCell ref="V15:V17"/>
    <mergeCell ref="W15:W17"/>
    <mergeCell ref="X15:X17"/>
    <mergeCell ref="Y15:Y17"/>
    <mergeCell ref="F15:F17"/>
    <mergeCell ref="G15:G17"/>
    <mergeCell ref="H15:H17"/>
    <mergeCell ref="X25:X27"/>
    <mergeCell ref="Y25:Y27"/>
    <mergeCell ref="AA20:AA21"/>
    <mergeCell ref="F20:F21"/>
    <mergeCell ref="G20:G21"/>
    <mergeCell ref="H20:H21"/>
    <mergeCell ref="I20:I21"/>
    <mergeCell ref="V20:V21"/>
    <mergeCell ref="X22:X24"/>
    <mergeCell ref="Y22:Y24"/>
    <mergeCell ref="Z22:Z24"/>
    <mergeCell ref="AA22:AA24"/>
    <mergeCell ref="Z25:Z27"/>
    <mergeCell ref="AA25:AA27"/>
    <mergeCell ref="F22:F24"/>
    <mergeCell ref="G22:G24"/>
    <mergeCell ref="H22:H24"/>
    <mergeCell ref="V22:V24"/>
    <mergeCell ref="W22:W24"/>
    <mergeCell ref="F25:F27"/>
    <mergeCell ref="G25:G27"/>
    <mergeCell ref="H25:H27"/>
    <mergeCell ref="I22:I24"/>
    <mergeCell ref="I25:I27"/>
    <mergeCell ref="X28:X30"/>
    <mergeCell ref="Y28:Y30"/>
    <mergeCell ref="Z28:Z30"/>
    <mergeCell ref="AA28:AA30"/>
    <mergeCell ref="F28:F30"/>
    <mergeCell ref="G28:G30"/>
    <mergeCell ref="H28:H30"/>
    <mergeCell ref="I28:I30"/>
    <mergeCell ref="V28:V30"/>
    <mergeCell ref="V25:V27"/>
    <mergeCell ref="W25:W27"/>
    <mergeCell ref="G43:G45"/>
    <mergeCell ref="G40:G42"/>
    <mergeCell ref="G37:G39"/>
    <mergeCell ref="G34:G36"/>
    <mergeCell ref="G31:G33"/>
    <mergeCell ref="F31:F33"/>
    <mergeCell ref="F34:F36"/>
    <mergeCell ref="F37:F39"/>
    <mergeCell ref="F40:F42"/>
    <mergeCell ref="F43:F45"/>
    <mergeCell ref="I43:I45"/>
    <mergeCell ref="I40:I42"/>
    <mergeCell ref="I37:I39"/>
    <mergeCell ref="I34:I36"/>
    <mergeCell ref="I31:I33"/>
    <mergeCell ref="H43:H45"/>
    <mergeCell ref="H40:H42"/>
    <mergeCell ref="H37:H39"/>
    <mergeCell ref="H34:H36"/>
    <mergeCell ref="H31:H33"/>
    <mergeCell ref="W28:W30"/>
    <mergeCell ref="AA31:AA33"/>
    <mergeCell ref="V34:V36"/>
    <mergeCell ref="W34:W36"/>
    <mergeCell ref="X34:X36"/>
    <mergeCell ref="Y34:Y36"/>
    <mergeCell ref="Z34:Z36"/>
    <mergeCell ref="AA34:AA36"/>
    <mergeCell ref="V31:V33"/>
    <mergeCell ref="W31:W33"/>
    <mergeCell ref="X31:X33"/>
    <mergeCell ref="Y31:Y33"/>
    <mergeCell ref="Z31:Z33"/>
    <mergeCell ref="AA43:AA45"/>
    <mergeCell ref="V43:V45"/>
    <mergeCell ref="W43:W45"/>
    <mergeCell ref="X43:X45"/>
    <mergeCell ref="Y43:Y45"/>
    <mergeCell ref="Z43:Z45"/>
    <mergeCell ref="AA37:AA39"/>
    <mergeCell ref="V40:V42"/>
    <mergeCell ref="W40:W42"/>
    <mergeCell ref="X40:X42"/>
    <mergeCell ref="Y40:Y42"/>
    <mergeCell ref="Z40:Z42"/>
    <mergeCell ref="AA40:AA42"/>
    <mergeCell ref="V37:V39"/>
    <mergeCell ref="W37:W39"/>
    <mergeCell ref="X37:X39"/>
    <mergeCell ref="Y37:Y39"/>
    <mergeCell ref="Z37:Z3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orientation="landscape" horizontalDpi="4294967292" verticalDpi="4294967292" r:id="rId1"/>
  <rowBreaks count="1" manualBreakCount="1">
    <brk id="46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A43"/>
  <sheetViews>
    <sheetView showGridLines="0" view="pageBreakPreview" zoomScale="90" zoomScaleNormal="96" zoomScaleSheetLayoutView="90" zoomScalePageLayoutView="200" workbookViewId="0">
      <selection activeCell="B12" sqref="B12:D12"/>
    </sheetView>
  </sheetViews>
  <sheetFormatPr baseColWidth="10" defaultColWidth="11.42578125" defaultRowHeight="16.5" x14ac:dyDescent="0.3"/>
  <cols>
    <col min="1" max="1" width="3.5703125" style="82" customWidth="1"/>
    <col min="2" max="2" width="14.28515625" style="10" customWidth="1"/>
    <col min="3" max="3" width="11.85546875" style="10" customWidth="1"/>
    <col min="4" max="4" width="8.7109375" style="10" customWidth="1"/>
    <col min="5" max="5" width="18.7109375" style="10" customWidth="1"/>
    <col min="6" max="6" width="17.42578125" style="10" customWidth="1"/>
    <col min="7" max="7" width="13" style="10" customWidth="1"/>
    <col min="8" max="8" width="21" style="10" customWidth="1"/>
    <col min="9" max="9" width="25.42578125" style="79" customWidth="1"/>
    <col min="10" max="10" width="3.5703125" style="10" customWidth="1"/>
    <col min="11" max="11" width="3.42578125" style="10" customWidth="1"/>
    <col min="12" max="12" width="4.5703125" style="10" customWidth="1"/>
    <col min="13" max="13" width="4.42578125" style="10" customWidth="1"/>
    <col min="14" max="14" width="4.85546875" style="10" customWidth="1"/>
    <col min="15" max="15" width="3.7109375" style="10" customWidth="1"/>
    <col min="16" max="16" width="3.42578125" style="10" customWidth="1"/>
    <col min="17" max="17" width="4" style="10" customWidth="1"/>
    <col min="18" max="18" width="4.140625" style="10" customWidth="1"/>
    <col min="19" max="20" width="4" style="10" customWidth="1"/>
    <col min="21" max="21" width="3.85546875" style="10" customWidth="1"/>
    <col min="22" max="22" width="28.5703125" style="10" customWidth="1"/>
    <col min="23" max="23" width="11.42578125" style="10" customWidth="1"/>
    <col min="24" max="24" width="13.140625" style="10" customWidth="1"/>
    <col min="25" max="25" width="11.28515625" style="10" customWidth="1"/>
    <col min="26" max="26" width="12.42578125" style="10" customWidth="1"/>
    <col min="27" max="27" width="31.140625" style="10" customWidth="1"/>
    <col min="28" max="16384" width="11.42578125" style="10"/>
  </cols>
  <sheetData>
    <row r="1" spans="1:27" ht="26.25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7" ht="26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7" ht="24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7" ht="6" customHeight="1" x14ac:dyDescent="0.3">
      <c r="A4" s="9"/>
      <c r="B4" s="11"/>
      <c r="C4" s="11"/>
      <c r="D4" s="11"/>
      <c r="E4" s="11"/>
      <c r="F4" s="13"/>
      <c r="G4" s="13"/>
      <c r="H4" s="13"/>
      <c r="I4" s="72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7" ht="14.25" customHeight="1" x14ac:dyDescent="0.3">
      <c r="A5" s="73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608" t="s">
        <v>4</v>
      </c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</row>
    <row r="6" spans="1:27" ht="21.75" customHeight="1" x14ac:dyDescent="0.3">
      <c r="A6" s="74"/>
      <c r="B6" s="8">
        <v>2019</v>
      </c>
      <c r="C6" s="18"/>
      <c r="D6" s="407" t="s">
        <v>74</v>
      </c>
      <c r="E6" s="407"/>
      <c r="F6" s="407"/>
      <c r="G6" s="408" t="s">
        <v>58</v>
      </c>
      <c r="H6" s="409"/>
      <c r="I6" s="601" t="s">
        <v>75</v>
      </c>
      <c r="J6" s="602"/>
      <c r="K6" s="602"/>
      <c r="L6" s="602"/>
      <c r="M6" s="602"/>
      <c r="N6" s="602"/>
      <c r="O6" s="602"/>
      <c r="P6" s="602"/>
      <c r="Q6" s="602"/>
      <c r="R6" s="602"/>
      <c r="S6" s="602"/>
      <c r="T6" s="602"/>
      <c r="U6" s="602"/>
      <c r="V6" s="602"/>
      <c r="W6" s="602"/>
      <c r="X6" s="602"/>
      <c r="Y6" s="602"/>
      <c r="Z6" s="602"/>
      <c r="AA6" s="603"/>
    </row>
    <row r="7" spans="1:27" ht="5.25" customHeight="1" thickBot="1" x14ac:dyDescent="0.35">
      <c r="A7" s="75"/>
      <c r="B7" s="13"/>
      <c r="C7" s="13"/>
      <c r="D7" s="19"/>
      <c r="E7" s="19"/>
      <c r="F7" s="19"/>
      <c r="G7" s="19"/>
      <c r="H7" s="19"/>
      <c r="I7" s="76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7" ht="17.25" thickBot="1" x14ac:dyDescent="0.35">
      <c r="A8" s="481" t="s">
        <v>5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3"/>
    </row>
    <row r="9" spans="1:27" ht="21.75" customHeight="1" x14ac:dyDescent="0.3">
      <c r="A9" s="484" t="s">
        <v>6</v>
      </c>
      <c r="B9" s="485"/>
      <c r="C9" s="485"/>
      <c r="D9" s="486"/>
      <c r="E9" s="487" t="s">
        <v>7</v>
      </c>
      <c r="F9" s="487" t="s">
        <v>8</v>
      </c>
      <c r="G9" s="487" t="s">
        <v>124</v>
      </c>
      <c r="H9" s="487" t="s">
        <v>159</v>
      </c>
      <c r="I9" s="487" t="s">
        <v>9</v>
      </c>
      <c r="J9" s="604" t="s">
        <v>28</v>
      </c>
      <c r="K9" s="604"/>
      <c r="L9" s="604"/>
      <c r="M9" s="604"/>
      <c r="N9" s="604"/>
      <c r="O9" s="604"/>
      <c r="P9" s="604"/>
      <c r="Q9" s="604"/>
      <c r="R9" s="604"/>
      <c r="S9" s="604"/>
      <c r="T9" s="604"/>
      <c r="U9" s="604"/>
      <c r="V9" s="489" t="s">
        <v>10</v>
      </c>
      <c r="W9" s="605" t="s">
        <v>109</v>
      </c>
      <c r="X9" s="606"/>
      <c r="Y9" s="606"/>
      <c r="Z9" s="606"/>
      <c r="AA9" s="493" t="s">
        <v>29</v>
      </c>
    </row>
    <row r="10" spans="1:27" ht="21" customHeight="1" thickBot="1" x14ac:dyDescent="0.35">
      <c r="A10" s="172" t="s">
        <v>11</v>
      </c>
      <c r="B10" s="495" t="s">
        <v>12</v>
      </c>
      <c r="C10" s="496"/>
      <c r="D10" s="497"/>
      <c r="E10" s="488"/>
      <c r="F10" s="488"/>
      <c r="G10" s="488"/>
      <c r="H10" s="488"/>
      <c r="I10" s="488"/>
      <c r="J10" s="50" t="s">
        <v>13</v>
      </c>
      <c r="K10" s="50" t="s">
        <v>14</v>
      </c>
      <c r="L10" s="50" t="s">
        <v>15</v>
      </c>
      <c r="M10" s="50" t="s">
        <v>16</v>
      </c>
      <c r="N10" s="50" t="s">
        <v>17</v>
      </c>
      <c r="O10" s="50" t="s">
        <v>18</v>
      </c>
      <c r="P10" s="50" t="s">
        <v>19</v>
      </c>
      <c r="Q10" s="50" t="s">
        <v>20</v>
      </c>
      <c r="R10" s="50" t="s">
        <v>21</v>
      </c>
      <c r="S10" s="50" t="s">
        <v>22</v>
      </c>
      <c r="T10" s="50" t="s">
        <v>23</v>
      </c>
      <c r="U10" s="50" t="s">
        <v>24</v>
      </c>
      <c r="V10" s="490"/>
      <c r="W10" s="170" t="s">
        <v>108</v>
      </c>
      <c r="X10" s="170" t="s">
        <v>110</v>
      </c>
      <c r="Y10" s="170" t="s">
        <v>111</v>
      </c>
      <c r="Z10" s="170" t="s">
        <v>112</v>
      </c>
      <c r="AA10" s="607"/>
    </row>
    <row r="11" spans="1:27" s="79" customFormat="1" ht="34.5" customHeight="1" x14ac:dyDescent="0.3">
      <c r="A11" s="171">
        <v>1</v>
      </c>
      <c r="B11" s="600" t="s">
        <v>206</v>
      </c>
      <c r="C11" s="600"/>
      <c r="D11" s="600"/>
      <c r="E11" s="201"/>
      <c r="F11" s="112" t="s">
        <v>207</v>
      </c>
      <c r="G11" s="260">
        <v>0.7</v>
      </c>
      <c r="H11" s="261" t="s">
        <v>25</v>
      </c>
      <c r="I11" s="112" t="s">
        <v>208</v>
      </c>
      <c r="J11" s="285"/>
      <c r="K11" s="285"/>
      <c r="L11" s="171"/>
      <c r="M11" s="171"/>
      <c r="N11" s="112"/>
      <c r="O11" s="112"/>
      <c r="P11" s="112"/>
      <c r="Q11" s="112"/>
      <c r="R11" s="112"/>
      <c r="S11" s="112"/>
      <c r="T11" s="112"/>
      <c r="U11" s="112"/>
      <c r="V11" s="77"/>
      <c r="W11" s="78"/>
      <c r="X11" s="78"/>
      <c r="Y11" s="78"/>
      <c r="Z11" s="78"/>
      <c r="AA11" s="112"/>
    </row>
    <row r="12" spans="1:27" s="79" customFormat="1" ht="53.25" customHeight="1" x14ac:dyDescent="0.3">
      <c r="A12" s="171">
        <v>2</v>
      </c>
      <c r="B12" s="600" t="s">
        <v>209</v>
      </c>
      <c r="C12" s="600"/>
      <c r="D12" s="600"/>
      <c r="E12" s="201"/>
      <c r="F12" s="112" t="s">
        <v>210</v>
      </c>
      <c r="G12" s="260">
        <v>0</v>
      </c>
      <c r="H12" s="261" t="s">
        <v>25</v>
      </c>
      <c r="I12" s="112" t="s">
        <v>208</v>
      </c>
      <c r="J12" s="285"/>
      <c r="K12" s="285"/>
      <c r="L12" s="171"/>
      <c r="M12" s="171"/>
      <c r="N12" s="112"/>
      <c r="O12" s="112"/>
      <c r="P12" s="112"/>
      <c r="Q12" s="112"/>
      <c r="R12" s="112"/>
      <c r="S12" s="112"/>
      <c r="T12" s="112"/>
      <c r="U12" s="112"/>
      <c r="V12" s="80"/>
      <c r="W12" s="78"/>
      <c r="X12" s="78"/>
      <c r="Y12" s="78"/>
      <c r="Z12" s="78"/>
      <c r="AA12" s="112"/>
    </row>
    <row r="13" spans="1:27" s="79" customFormat="1" ht="30.75" customHeight="1" x14ac:dyDescent="0.3">
      <c r="A13" s="171">
        <v>3</v>
      </c>
      <c r="B13" s="597" t="s">
        <v>211</v>
      </c>
      <c r="C13" s="598"/>
      <c r="D13" s="599"/>
      <c r="E13" s="201"/>
      <c r="F13" s="112" t="s">
        <v>212</v>
      </c>
      <c r="G13" s="260">
        <v>0.05</v>
      </c>
      <c r="H13" s="261" t="s">
        <v>25</v>
      </c>
      <c r="I13" s="112" t="s">
        <v>208</v>
      </c>
      <c r="J13" s="285"/>
      <c r="K13" s="285"/>
      <c r="L13" s="171"/>
      <c r="M13" s="171"/>
      <c r="N13" s="112"/>
      <c r="O13" s="112"/>
      <c r="P13" s="112"/>
      <c r="Q13" s="112"/>
      <c r="R13" s="112"/>
      <c r="S13" s="112"/>
      <c r="T13" s="112"/>
      <c r="U13" s="112"/>
      <c r="V13" s="81"/>
      <c r="W13" s="78"/>
      <c r="X13" s="78"/>
      <c r="Y13" s="78"/>
      <c r="Z13" s="78"/>
      <c r="AA13" s="112"/>
    </row>
    <row r="14" spans="1:27" s="79" customFormat="1" ht="31.5" customHeight="1" x14ac:dyDescent="0.3">
      <c r="A14" s="171">
        <v>4</v>
      </c>
      <c r="B14" s="597" t="s">
        <v>213</v>
      </c>
      <c r="C14" s="598"/>
      <c r="D14" s="599"/>
      <c r="E14" s="201" t="s">
        <v>214</v>
      </c>
      <c r="F14" s="112" t="s">
        <v>215</v>
      </c>
      <c r="G14" s="260">
        <v>0</v>
      </c>
      <c r="H14" s="261" t="s">
        <v>25</v>
      </c>
      <c r="I14" s="261" t="s">
        <v>25</v>
      </c>
      <c r="J14" s="112"/>
      <c r="K14" s="285"/>
      <c r="L14" s="171"/>
      <c r="M14" s="171"/>
      <c r="N14" s="112"/>
      <c r="O14" s="112"/>
      <c r="P14" s="112"/>
      <c r="Q14" s="112"/>
      <c r="R14" s="112"/>
      <c r="S14" s="112"/>
      <c r="T14" s="112"/>
      <c r="U14" s="112"/>
      <c r="V14" s="81"/>
      <c r="W14" s="78"/>
      <c r="X14" s="78"/>
      <c r="Y14" s="78"/>
      <c r="Z14" s="78"/>
      <c r="AA14" s="112"/>
    </row>
    <row r="15" spans="1:27" s="79" customFormat="1" ht="27" customHeight="1" x14ac:dyDescent="0.3">
      <c r="A15" s="171">
        <v>5</v>
      </c>
      <c r="B15" s="597" t="s">
        <v>216</v>
      </c>
      <c r="C15" s="598"/>
      <c r="D15" s="599"/>
      <c r="E15" s="201"/>
      <c r="F15" s="112" t="s">
        <v>217</v>
      </c>
      <c r="G15" s="260">
        <v>0.8</v>
      </c>
      <c r="H15" s="261" t="s">
        <v>25</v>
      </c>
      <c r="I15" s="112" t="s">
        <v>208</v>
      </c>
      <c r="J15" s="285"/>
      <c r="K15" s="171"/>
      <c r="L15" s="171"/>
      <c r="M15" s="171"/>
      <c r="N15" s="112"/>
      <c r="O15" s="112"/>
      <c r="P15" s="112"/>
      <c r="Q15" s="286"/>
      <c r="R15" s="112"/>
      <c r="S15" s="112"/>
      <c r="T15" s="112"/>
      <c r="U15" s="112"/>
      <c r="V15" s="81"/>
      <c r="W15" s="78"/>
      <c r="X15" s="78"/>
      <c r="Y15" s="78"/>
      <c r="Z15" s="78"/>
      <c r="AA15" s="112"/>
    </row>
    <row r="16" spans="1:27" s="79" customFormat="1" ht="26.25" customHeight="1" x14ac:dyDescent="0.3">
      <c r="A16" s="171">
        <v>6</v>
      </c>
      <c r="B16" s="597" t="s">
        <v>218</v>
      </c>
      <c r="C16" s="598"/>
      <c r="D16" s="599"/>
      <c r="E16" s="201">
        <v>6</v>
      </c>
      <c r="F16" s="112" t="s">
        <v>219</v>
      </c>
      <c r="G16" s="260">
        <v>0</v>
      </c>
      <c r="H16" s="261" t="s">
        <v>220</v>
      </c>
      <c r="I16" s="261" t="s">
        <v>25</v>
      </c>
      <c r="J16" s="112"/>
      <c r="K16" s="286"/>
      <c r="L16" s="286"/>
      <c r="M16" s="286"/>
      <c r="N16" s="286"/>
      <c r="O16" s="286"/>
      <c r="P16" s="112"/>
      <c r="Q16" s="112"/>
      <c r="R16" s="112"/>
      <c r="S16" s="112"/>
      <c r="T16" s="112"/>
      <c r="U16" s="112"/>
      <c r="V16" s="112"/>
      <c r="W16" s="78"/>
      <c r="X16" s="78"/>
      <c r="Y16" s="78"/>
      <c r="Z16" s="78"/>
      <c r="AA16" s="112"/>
    </row>
    <row r="17" spans="1:27" s="79" customFormat="1" ht="27.75" customHeight="1" x14ac:dyDescent="0.3">
      <c r="A17" s="171">
        <v>7</v>
      </c>
      <c r="B17" s="597" t="s">
        <v>221</v>
      </c>
      <c r="C17" s="598"/>
      <c r="D17" s="599"/>
      <c r="E17" s="201">
        <v>4</v>
      </c>
      <c r="F17" s="112" t="s">
        <v>222</v>
      </c>
      <c r="G17" s="260">
        <v>0</v>
      </c>
      <c r="H17" s="261" t="s">
        <v>25</v>
      </c>
      <c r="I17" s="261" t="s">
        <v>25</v>
      </c>
      <c r="J17" s="112"/>
      <c r="K17" s="112"/>
      <c r="L17" s="286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78"/>
      <c r="X17" s="78"/>
      <c r="Y17" s="78"/>
      <c r="Z17" s="78"/>
      <c r="AA17" s="112"/>
    </row>
    <row r="18" spans="1:27" s="79" customFormat="1" ht="39" customHeight="1" x14ac:dyDescent="0.3">
      <c r="A18" s="171">
        <v>8</v>
      </c>
      <c r="B18" s="597" t="s">
        <v>223</v>
      </c>
      <c r="C18" s="598"/>
      <c r="D18" s="599"/>
      <c r="E18" s="201"/>
      <c r="F18" s="112" t="s">
        <v>224</v>
      </c>
      <c r="G18" s="260">
        <v>0.8</v>
      </c>
      <c r="H18" s="261" t="s">
        <v>25</v>
      </c>
      <c r="I18" s="112" t="s">
        <v>208</v>
      </c>
      <c r="J18" s="286"/>
      <c r="K18" s="286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8"/>
      <c r="W18" s="78"/>
      <c r="X18" s="78"/>
      <c r="Y18" s="78"/>
      <c r="Z18" s="78"/>
      <c r="AA18" s="112"/>
    </row>
    <row r="19" spans="1:27" s="79" customFormat="1" ht="39.75" customHeight="1" x14ac:dyDescent="0.3">
      <c r="A19" s="171">
        <v>9</v>
      </c>
      <c r="B19" s="597" t="s">
        <v>225</v>
      </c>
      <c r="C19" s="598"/>
      <c r="D19" s="599"/>
      <c r="E19" s="201">
        <v>8</v>
      </c>
      <c r="F19" s="112" t="s">
        <v>226</v>
      </c>
      <c r="G19" s="260">
        <v>0</v>
      </c>
      <c r="H19" s="261" t="s">
        <v>227</v>
      </c>
      <c r="I19" s="261" t="s">
        <v>25</v>
      </c>
      <c r="J19" s="112"/>
      <c r="K19" s="286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28"/>
      <c r="W19" s="78"/>
      <c r="X19" s="78"/>
      <c r="Y19" s="78"/>
      <c r="Z19" s="78"/>
      <c r="AA19" s="112"/>
    </row>
    <row r="20" spans="1:27" s="79" customFormat="1" ht="39" customHeight="1" x14ac:dyDescent="0.3">
      <c r="A20" s="171">
        <v>10</v>
      </c>
      <c r="B20" s="597" t="s">
        <v>228</v>
      </c>
      <c r="C20" s="598"/>
      <c r="D20" s="599"/>
      <c r="E20" s="201" t="s">
        <v>229</v>
      </c>
      <c r="F20" s="112" t="s">
        <v>230</v>
      </c>
      <c r="G20" s="260">
        <v>0</v>
      </c>
      <c r="H20" s="261" t="s">
        <v>231</v>
      </c>
      <c r="I20" s="261" t="s">
        <v>25</v>
      </c>
      <c r="J20" s="112"/>
      <c r="K20" s="112"/>
      <c r="L20" s="112"/>
      <c r="M20" s="112"/>
      <c r="N20" s="286"/>
      <c r="O20" s="286"/>
      <c r="P20" s="112"/>
      <c r="Q20" s="112"/>
      <c r="R20" s="112"/>
      <c r="S20" s="112"/>
      <c r="T20" s="112"/>
      <c r="U20" s="112"/>
      <c r="V20" s="28"/>
      <c r="W20" s="78"/>
      <c r="X20" s="78"/>
      <c r="Y20" s="78"/>
      <c r="Z20" s="78"/>
      <c r="AA20" s="112"/>
    </row>
    <row r="21" spans="1:27" s="79" customFormat="1" ht="24.75" customHeight="1" x14ac:dyDescent="0.3">
      <c r="A21" s="171">
        <v>11</v>
      </c>
      <c r="B21" s="597" t="s">
        <v>232</v>
      </c>
      <c r="C21" s="598"/>
      <c r="D21" s="599"/>
      <c r="E21" s="201">
        <v>9</v>
      </c>
      <c r="F21" s="112" t="s">
        <v>233</v>
      </c>
      <c r="G21" s="260">
        <v>0</v>
      </c>
      <c r="H21" s="261" t="s">
        <v>25</v>
      </c>
      <c r="I21" s="261" t="s">
        <v>25</v>
      </c>
      <c r="J21" s="112"/>
      <c r="K21" s="112"/>
      <c r="L21" s="112"/>
      <c r="M21" s="286"/>
      <c r="N21" s="286"/>
      <c r="O21" s="286"/>
      <c r="P21" s="286"/>
      <c r="Q21" s="112"/>
      <c r="R21" s="112"/>
      <c r="S21" s="112"/>
      <c r="T21" s="112"/>
      <c r="U21" s="112"/>
      <c r="V21" s="28"/>
      <c r="W21" s="78"/>
      <c r="X21" s="78"/>
      <c r="Y21" s="78"/>
      <c r="Z21" s="78"/>
      <c r="AA21" s="112"/>
    </row>
    <row r="22" spans="1:27" s="79" customFormat="1" ht="27" customHeight="1" x14ac:dyDescent="0.3">
      <c r="A22" s="171">
        <v>12</v>
      </c>
      <c r="B22" s="597" t="s">
        <v>234</v>
      </c>
      <c r="C22" s="598"/>
      <c r="D22" s="599"/>
      <c r="E22" s="201">
        <v>9</v>
      </c>
      <c r="F22" s="112" t="s">
        <v>235</v>
      </c>
      <c r="G22" s="260">
        <v>0</v>
      </c>
      <c r="H22" s="261" t="s">
        <v>25</v>
      </c>
      <c r="I22" s="261" t="s">
        <v>25</v>
      </c>
      <c r="J22" s="112"/>
      <c r="K22" s="112"/>
      <c r="L22" s="112"/>
      <c r="M22" s="112"/>
      <c r="N22" s="112"/>
      <c r="O22" s="112"/>
      <c r="P22" s="286"/>
      <c r="Q22" s="286"/>
      <c r="R22" s="286"/>
      <c r="S22" s="112"/>
      <c r="T22" s="112"/>
      <c r="U22" s="112"/>
      <c r="V22" s="28"/>
      <c r="W22" s="78"/>
      <c r="X22" s="78"/>
      <c r="Y22" s="78"/>
      <c r="Z22" s="78"/>
      <c r="AA22" s="112"/>
    </row>
    <row r="23" spans="1:27" s="79" customFormat="1" ht="41.25" customHeight="1" x14ac:dyDescent="0.3">
      <c r="A23" s="171">
        <v>13</v>
      </c>
      <c r="B23" s="597" t="s">
        <v>236</v>
      </c>
      <c r="C23" s="598"/>
      <c r="D23" s="599"/>
      <c r="E23" s="201">
        <v>9</v>
      </c>
      <c r="F23" s="112" t="s">
        <v>237</v>
      </c>
      <c r="G23" s="260">
        <v>0</v>
      </c>
      <c r="H23" s="261" t="s">
        <v>25</v>
      </c>
      <c r="I23" s="261" t="s">
        <v>25</v>
      </c>
      <c r="J23" s="112"/>
      <c r="K23" s="112"/>
      <c r="L23" s="112"/>
      <c r="M23" s="112"/>
      <c r="N23" s="286"/>
      <c r="O23" s="286"/>
      <c r="P23" s="286"/>
      <c r="Q23" s="286"/>
      <c r="R23" s="286"/>
      <c r="S23" s="112"/>
      <c r="T23" s="112"/>
      <c r="U23" s="112"/>
      <c r="V23" s="28"/>
      <c r="W23" s="78"/>
      <c r="X23" s="78"/>
      <c r="Y23" s="78"/>
      <c r="Z23" s="78"/>
      <c r="AA23" s="112"/>
    </row>
    <row r="24" spans="1:27" s="79" customFormat="1" ht="38.25" customHeight="1" x14ac:dyDescent="0.3">
      <c r="A24" s="171">
        <v>14</v>
      </c>
      <c r="B24" s="600" t="s">
        <v>238</v>
      </c>
      <c r="C24" s="600"/>
      <c r="D24" s="600"/>
      <c r="E24" s="201">
        <v>10</v>
      </c>
      <c r="F24" s="112" t="s">
        <v>164</v>
      </c>
      <c r="G24" s="262">
        <v>0</v>
      </c>
      <c r="H24" s="261" t="s">
        <v>239</v>
      </c>
      <c r="I24" s="261" t="s">
        <v>25</v>
      </c>
      <c r="J24" s="112"/>
      <c r="K24" s="112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"/>
      <c r="W24" s="78"/>
      <c r="X24" s="78"/>
      <c r="Y24" s="78"/>
      <c r="Z24" s="78"/>
      <c r="AA24" s="112"/>
    </row>
    <row r="25" spans="1:27" s="79" customFormat="1" ht="27.75" customHeight="1" x14ac:dyDescent="0.3">
      <c r="A25" s="171">
        <v>15</v>
      </c>
      <c r="B25" s="600" t="s">
        <v>240</v>
      </c>
      <c r="C25" s="600"/>
      <c r="D25" s="600"/>
      <c r="E25" s="201" t="s">
        <v>241</v>
      </c>
      <c r="F25" s="112" t="s">
        <v>242</v>
      </c>
      <c r="G25" s="260">
        <v>0</v>
      </c>
      <c r="H25" s="261" t="s">
        <v>25</v>
      </c>
      <c r="I25" s="112" t="s">
        <v>243</v>
      </c>
      <c r="J25" s="112"/>
      <c r="K25" s="112"/>
      <c r="L25" s="112"/>
      <c r="M25" s="112"/>
      <c r="N25" s="112"/>
      <c r="O25" s="112"/>
      <c r="P25" s="286"/>
      <c r="Q25" s="286"/>
      <c r="R25" s="286"/>
      <c r="S25" s="286"/>
      <c r="T25" s="286"/>
      <c r="U25" s="286"/>
      <c r="V25" s="28"/>
      <c r="W25" s="78"/>
      <c r="X25" s="78"/>
      <c r="Y25" s="78"/>
      <c r="Z25" s="78"/>
      <c r="AA25" s="112"/>
    </row>
    <row r="26" spans="1:27" s="79" customFormat="1" ht="29.25" customHeight="1" x14ac:dyDescent="0.3">
      <c r="A26" s="171">
        <v>16</v>
      </c>
      <c r="B26" s="600" t="s">
        <v>244</v>
      </c>
      <c r="C26" s="600"/>
      <c r="D26" s="600"/>
      <c r="E26" s="201"/>
      <c r="F26" s="112" t="s">
        <v>245</v>
      </c>
      <c r="G26" s="262">
        <v>0.1</v>
      </c>
      <c r="H26" s="263" t="s">
        <v>246</v>
      </c>
      <c r="I26" s="261" t="s">
        <v>25</v>
      </c>
      <c r="J26" s="286"/>
      <c r="K26" s="286"/>
      <c r="L26" s="286"/>
      <c r="M26" s="286"/>
      <c r="N26" s="286"/>
      <c r="O26" s="286"/>
      <c r="P26" s="112"/>
      <c r="Q26" s="112"/>
      <c r="R26" s="112"/>
      <c r="S26" s="112"/>
      <c r="T26" s="112"/>
      <c r="U26" s="112"/>
      <c r="V26" s="28"/>
      <c r="W26" s="78"/>
      <c r="X26" s="78"/>
      <c r="Y26" s="78"/>
      <c r="Z26" s="78"/>
      <c r="AA26" s="112"/>
    </row>
    <row r="27" spans="1:27" s="79" customFormat="1" ht="30" customHeight="1" x14ac:dyDescent="0.3">
      <c r="A27" s="171">
        <v>17</v>
      </c>
      <c r="B27" s="600" t="s">
        <v>247</v>
      </c>
      <c r="C27" s="600"/>
      <c r="D27" s="600"/>
      <c r="E27" s="201">
        <v>16</v>
      </c>
      <c r="F27" s="112" t="s">
        <v>248</v>
      </c>
      <c r="G27" s="262">
        <v>0</v>
      </c>
      <c r="H27" s="263" t="s">
        <v>246</v>
      </c>
      <c r="I27" s="261" t="s">
        <v>25</v>
      </c>
      <c r="J27" s="112"/>
      <c r="K27" s="112"/>
      <c r="L27" s="112"/>
      <c r="M27" s="112"/>
      <c r="N27" s="112"/>
      <c r="O27" s="112"/>
      <c r="P27" s="286"/>
      <c r="Q27" s="286"/>
      <c r="R27" s="286"/>
      <c r="S27" s="286"/>
      <c r="T27" s="286"/>
      <c r="U27" s="286"/>
      <c r="V27" s="28"/>
      <c r="W27" s="78"/>
      <c r="X27" s="78"/>
      <c r="Y27" s="78"/>
      <c r="Z27" s="78"/>
      <c r="AA27" s="112"/>
    </row>
    <row r="28" spans="1:27" s="79" customFormat="1" ht="30.75" customHeight="1" x14ac:dyDescent="0.3">
      <c r="A28" s="171">
        <v>18</v>
      </c>
      <c r="B28" s="600" t="s">
        <v>249</v>
      </c>
      <c r="C28" s="600"/>
      <c r="D28" s="600"/>
      <c r="E28" s="201"/>
      <c r="F28" s="112" t="s">
        <v>250</v>
      </c>
      <c r="G28" s="262">
        <v>0.05</v>
      </c>
      <c r="H28" s="263" t="s">
        <v>246</v>
      </c>
      <c r="I28" s="261" t="s">
        <v>25</v>
      </c>
      <c r="J28" s="286"/>
      <c r="K28" s="286"/>
      <c r="L28" s="286"/>
      <c r="M28" s="112"/>
      <c r="N28" s="112"/>
      <c r="O28" s="112"/>
      <c r="P28" s="112"/>
      <c r="Q28" s="112"/>
      <c r="R28" s="112"/>
      <c r="S28" s="112"/>
      <c r="T28" s="112"/>
      <c r="U28" s="112"/>
      <c r="V28" s="28"/>
      <c r="W28" s="78"/>
      <c r="X28" s="78"/>
      <c r="Y28" s="78"/>
      <c r="Z28" s="78"/>
      <c r="AA28" s="112"/>
    </row>
    <row r="29" spans="1:27" s="79" customFormat="1" ht="27.75" customHeight="1" x14ac:dyDescent="0.3">
      <c r="A29" s="171">
        <v>19</v>
      </c>
      <c r="B29" s="600" t="s">
        <v>251</v>
      </c>
      <c r="C29" s="600"/>
      <c r="D29" s="600"/>
      <c r="E29" s="201">
        <v>18</v>
      </c>
      <c r="F29" s="112" t="s">
        <v>252</v>
      </c>
      <c r="G29" s="262">
        <v>0</v>
      </c>
      <c r="H29" s="263" t="s">
        <v>246</v>
      </c>
      <c r="I29" s="261" t="s">
        <v>25</v>
      </c>
      <c r="J29" s="112"/>
      <c r="K29" s="112"/>
      <c r="L29" s="112"/>
      <c r="M29" s="286"/>
      <c r="N29" s="286"/>
      <c r="O29" s="286"/>
      <c r="P29" s="286"/>
      <c r="Q29" s="286"/>
      <c r="R29" s="286"/>
      <c r="S29" s="286"/>
      <c r="T29" s="286"/>
      <c r="U29" s="286"/>
      <c r="V29" s="28"/>
      <c r="W29" s="78"/>
      <c r="X29" s="78"/>
      <c r="Y29" s="78"/>
      <c r="Z29" s="78"/>
      <c r="AA29" s="112"/>
    </row>
    <row r="30" spans="1:27" s="79" customFormat="1" ht="40.5" customHeight="1" x14ac:dyDescent="0.3">
      <c r="A30" s="171">
        <v>20</v>
      </c>
      <c r="B30" s="600" t="s">
        <v>253</v>
      </c>
      <c r="C30" s="600" t="s">
        <v>167</v>
      </c>
      <c r="D30" s="600" t="s">
        <v>254</v>
      </c>
      <c r="E30" s="201">
        <v>16</v>
      </c>
      <c r="F30" s="112" t="s">
        <v>255</v>
      </c>
      <c r="G30" s="262">
        <v>0.1</v>
      </c>
      <c r="H30" s="263" t="s">
        <v>246</v>
      </c>
      <c r="I30" s="261" t="s">
        <v>25</v>
      </c>
      <c r="J30" s="286"/>
      <c r="K30" s="286"/>
      <c r="L30" s="286"/>
      <c r="M30" s="286"/>
      <c r="N30" s="286"/>
      <c r="O30" s="286"/>
      <c r="P30" s="112"/>
      <c r="Q30" s="112"/>
      <c r="R30" s="112"/>
      <c r="S30" s="112"/>
      <c r="T30" s="112"/>
      <c r="U30" s="112"/>
      <c r="V30" s="28"/>
      <c r="W30" s="78"/>
      <c r="X30" s="78"/>
      <c r="Y30" s="78"/>
      <c r="Z30" s="78"/>
      <c r="AA30" s="112"/>
    </row>
    <row r="31" spans="1:27" s="79" customFormat="1" ht="39.75" customHeight="1" thickBot="1" x14ac:dyDescent="0.35">
      <c r="A31" s="264">
        <v>21</v>
      </c>
      <c r="B31" s="610" t="s">
        <v>256</v>
      </c>
      <c r="C31" s="610" t="s">
        <v>165</v>
      </c>
      <c r="D31" s="610" t="s">
        <v>166</v>
      </c>
      <c r="E31" s="247">
        <v>20</v>
      </c>
      <c r="F31" s="265" t="s">
        <v>226</v>
      </c>
      <c r="G31" s="166">
        <v>0</v>
      </c>
      <c r="H31" s="266" t="s">
        <v>246</v>
      </c>
      <c r="I31" s="267" t="s">
        <v>25</v>
      </c>
      <c r="J31" s="265"/>
      <c r="K31" s="265"/>
      <c r="L31" s="265"/>
      <c r="M31" s="265"/>
      <c r="N31" s="265"/>
      <c r="O31" s="265"/>
      <c r="P31" s="287"/>
      <c r="Q31" s="287"/>
      <c r="R31" s="287"/>
      <c r="S31" s="287"/>
      <c r="T31" s="287"/>
      <c r="U31" s="287"/>
      <c r="V31" s="114"/>
      <c r="W31" s="186"/>
      <c r="X31" s="186"/>
      <c r="Y31" s="186"/>
      <c r="Z31" s="186"/>
      <c r="AA31" s="265"/>
    </row>
    <row r="32" spans="1:27" x14ac:dyDescent="0.3">
      <c r="A32" s="268"/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9" t="e">
        <f>AVERAGE(W11:W31)</f>
        <v>#DIV/0!</v>
      </c>
      <c r="X32" s="189" t="e">
        <f>AVERAGE(X11:X31)</f>
        <v>#DIV/0!</v>
      </c>
      <c r="Y32" s="189" t="e">
        <f>AVERAGE(Y11:Y31)</f>
        <v>#DIV/0!</v>
      </c>
      <c r="Z32" s="189" t="e">
        <f>AVERAGE(Z11:Z31)</f>
        <v>#DIV/0!</v>
      </c>
      <c r="AA32" s="190"/>
    </row>
    <row r="33" spans="1:27" x14ac:dyDescent="0.3">
      <c r="A33" s="269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3" t="s">
        <v>122</v>
      </c>
      <c r="X33" s="270" t="e">
        <f>W32</f>
        <v>#DIV/0!</v>
      </c>
      <c r="Y33" s="192"/>
      <c r="Z33" s="192"/>
      <c r="AA33" s="195"/>
    </row>
    <row r="34" spans="1:27" x14ac:dyDescent="0.3">
      <c r="A34" s="269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3" t="s">
        <v>123</v>
      </c>
      <c r="X34" s="270">
        <v>1</v>
      </c>
      <c r="Y34" s="192"/>
      <c r="Z34" s="192"/>
      <c r="AA34" s="195"/>
    </row>
    <row r="35" spans="1:27" x14ac:dyDescent="0.3">
      <c r="A35" s="269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5"/>
    </row>
    <row r="36" spans="1:27" x14ac:dyDescent="0.3">
      <c r="A36" s="269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5"/>
    </row>
    <row r="37" spans="1:27" x14ac:dyDescent="0.3">
      <c r="A37" s="269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5"/>
    </row>
    <row r="38" spans="1:27" x14ac:dyDescent="0.3">
      <c r="A38" s="269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5"/>
    </row>
    <row r="39" spans="1:27" x14ac:dyDescent="0.3">
      <c r="A39" s="269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5"/>
    </row>
    <row r="40" spans="1:27" x14ac:dyDescent="0.3">
      <c r="A40" s="269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5"/>
    </row>
    <row r="41" spans="1:27" x14ac:dyDescent="0.3">
      <c r="A41" s="269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5"/>
    </row>
    <row r="42" spans="1:27" x14ac:dyDescent="0.3">
      <c r="A42" s="269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5"/>
    </row>
    <row r="43" spans="1:27" ht="17.25" thickBot="1" x14ac:dyDescent="0.35">
      <c r="A43" s="271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8"/>
    </row>
  </sheetData>
  <mergeCells count="44">
    <mergeCell ref="B30:D30"/>
    <mergeCell ref="B31:D31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D5:F5"/>
    <mergeCell ref="G5:H5"/>
    <mergeCell ref="I5:AA5"/>
    <mergeCell ref="A1:E3"/>
    <mergeCell ref="F1:V3"/>
    <mergeCell ref="W1:AA1"/>
    <mergeCell ref="W2:AA2"/>
    <mergeCell ref="W3:AA3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B18:D18"/>
    <mergeCell ref="B19:D19"/>
    <mergeCell ref="B12:D12"/>
    <mergeCell ref="B13:D13"/>
    <mergeCell ref="B14:D14"/>
    <mergeCell ref="B15:D15"/>
    <mergeCell ref="B16:D16"/>
    <mergeCell ref="B17:D17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1" orientation="landscape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A26"/>
  <sheetViews>
    <sheetView showGridLines="0" view="pageBreakPreview" zoomScale="80" zoomScaleNormal="96" zoomScaleSheetLayoutView="80" zoomScalePageLayoutView="200" workbookViewId="0">
      <selection activeCell="B11" sqref="B11:D11"/>
    </sheetView>
  </sheetViews>
  <sheetFormatPr baseColWidth="10" defaultColWidth="11.42578125" defaultRowHeight="16.5" x14ac:dyDescent="0.3"/>
  <cols>
    <col min="1" max="1" width="3.5703125" style="10" customWidth="1"/>
    <col min="2" max="2" width="13" style="10" customWidth="1"/>
    <col min="3" max="3" width="7.42578125" style="10" customWidth="1"/>
    <col min="4" max="4" width="8.7109375" style="10" customWidth="1"/>
    <col min="5" max="5" width="15" style="10" customWidth="1"/>
    <col min="6" max="6" width="15.140625" style="10" customWidth="1"/>
    <col min="7" max="7" width="15.28515625" style="10" customWidth="1"/>
    <col min="8" max="8" width="19.5703125" style="10" customWidth="1"/>
    <col min="9" max="9" width="12.42578125" style="10" customWidth="1"/>
    <col min="10" max="10" width="3.42578125" style="10" customWidth="1"/>
    <col min="11" max="11" width="3.5703125" style="10" customWidth="1"/>
    <col min="12" max="12" width="3.7109375" style="10" customWidth="1"/>
    <col min="13" max="14" width="3.5703125" style="10" customWidth="1"/>
    <col min="15" max="15" width="3.42578125" style="10" customWidth="1"/>
    <col min="16" max="16" width="3.7109375" style="10" customWidth="1"/>
    <col min="17" max="17" width="4" style="10" customWidth="1"/>
    <col min="18" max="18" width="4.28515625" style="10" customWidth="1"/>
    <col min="19" max="19" width="3.42578125" style="10" customWidth="1"/>
    <col min="20" max="20" width="3.7109375" style="10" customWidth="1"/>
    <col min="21" max="21" width="3.42578125" style="10" customWidth="1"/>
    <col min="22" max="22" width="17.42578125" style="10" customWidth="1"/>
    <col min="23" max="24" width="11.42578125" style="10"/>
    <col min="25" max="25" width="8.85546875" style="10" bestFit="1" customWidth="1"/>
    <col min="26" max="26" width="8.7109375" style="10" bestFit="1" customWidth="1"/>
    <col min="27" max="27" width="25.5703125" style="10" customWidth="1"/>
    <col min="28" max="16384" width="11.42578125" style="10"/>
  </cols>
  <sheetData>
    <row r="1" spans="1:27" ht="24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7" ht="23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7" ht="23.25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7" ht="9" customHeight="1" x14ac:dyDescent="0.3">
      <c r="A4" s="11"/>
      <c r="B4" s="11"/>
      <c r="C4" s="11"/>
      <c r="D4" s="11"/>
      <c r="E4" s="11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7" x14ac:dyDescent="0.3">
      <c r="A5" s="15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40" t="s">
        <v>4</v>
      </c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</row>
    <row r="6" spans="1:27" ht="45.75" customHeight="1" x14ac:dyDescent="0.3">
      <c r="A6" s="17"/>
      <c r="B6" s="96">
        <v>2019</v>
      </c>
      <c r="C6" s="18"/>
      <c r="D6" s="407" t="s">
        <v>99</v>
      </c>
      <c r="E6" s="407"/>
      <c r="F6" s="407"/>
      <c r="G6" s="408" t="s">
        <v>105</v>
      </c>
      <c r="H6" s="409"/>
      <c r="I6" s="407" t="s">
        <v>100</v>
      </c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</row>
    <row r="7" spans="1:27" ht="7.5" customHeight="1" thickBot="1" x14ac:dyDescent="0.35">
      <c r="A7" s="13"/>
      <c r="B7" s="13"/>
      <c r="C7" s="13"/>
      <c r="D7" s="19"/>
      <c r="E7" s="19"/>
      <c r="F7" s="19"/>
      <c r="G7" s="19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7" ht="17.25" thickBot="1" x14ac:dyDescent="0.35">
      <c r="A8" s="481" t="s">
        <v>5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3"/>
    </row>
    <row r="9" spans="1:27" ht="24" customHeight="1" x14ac:dyDescent="0.3">
      <c r="A9" s="484" t="s">
        <v>6</v>
      </c>
      <c r="B9" s="485"/>
      <c r="C9" s="485"/>
      <c r="D9" s="486"/>
      <c r="E9" s="487" t="s">
        <v>7</v>
      </c>
      <c r="F9" s="487" t="s">
        <v>8</v>
      </c>
      <c r="G9" s="487" t="s">
        <v>124</v>
      </c>
      <c r="H9" s="487" t="s">
        <v>163</v>
      </c>
      <c r="I9" s="617" t="s">
        <v>9</v>
      </c>
      <c r="J9" s="498" t="s">
        <v>28</v>
      </c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619" t="s">
        <v>10</v>
      </c>
      <c r="W9" s="491" t="s">
        <v>109</v>
      </c>
      <c r="X9" s="492"/>
      <c r="Y9" s="492"/>
      <c r="Z9" s="492"/>
      <c r="AA9" s="493" t="s">
        <v>29</v>
      </c>
    </row>
    <row r="10" spans="1:27" ht="26.25" customHeight="1" thickBot="1" x14ac:dyDescent="0.35">
      <c r="A10" s="20" t="s">
        <v>11</v>
      </c>
      <c r="B10" s="495" t="s">
        <v>12</v>
      </c>
      <c r="C10" s="496"/>
      <c r="D10" s="497"/>
      <c r="E10" s="488"/>
      <c r="F10" s="488"/>
      <c r="G10" s="488"/>
      <c r="H10" s="488"/>
      <c r="I10" s="618"/>
      <c r="J10" s="21" t="s">
        <v>13</v>
      </c>
      <c r="K10" s="21" t="s">
        <v>14</v>
      </c>
      <c r="L10" s="21" t="s">
        <v>15</v>
      </c>
      <c r="M10" s="21" t="s">
        <v>16</v>
      </c>
      <c r="N10" s="21" t="s">
        <v>17</v>
      </c>
      <c r="O10" s="21" t="s">
        <v>18</v>
      </c>
      <c r="P10" s="21" t="s">
        <v>19</v>
      </c>
      <c r="Q10" s="21" t="s">
        <v>20</v>
      </c>
      <c r="R10" s="21" t="s">
        <v>21</v>
      </c>
      <c r="S10" s="21" t="s">
        <v>22</v>
      </c>
      <c r="T10" s="21" t="s">
        <v>23</v>
      </c>
      <c r="U10" s="21" t="s">
        <v>24</v>
      </c>
      <c r="V10" s="620"/>
      <c r="W10" s="4" t="s">
        <v>108</v>
      </c>
      <c r="X10" s="4" t="s">
        <v>110</v>
      </c>
      <c r="Y10" s="4" t="s">
        <v>111</v>
      </c>
      <c r="Z10" s="4" t="s">
        <v>112</v>
      </c>
      <c r="AA10" s="494"/>
    </row>
    <row r="11" spans="1:27" ht="157.5" customHeight="1" x14ac:dyDescent="0.3">
      <c r="A11" s="22">
        <v>1</v>
      </c>
      <c r="B11" s="614" t="s">
        <v>201</v>
      </c>
      <c r="C11" s="615"/>
      <c r="D11" s="616"/>
      <c r="E11" s="23" t="s">
        <v>25</v>
      </c>
      <c r="F11" s="159" t="s">
        <v>101</v>
      </c>
      <c r="G11" s="182" t="s">
        <v>102</v>
      </c>
      <c r="H11" s="182" t="s">
        <v>102</v>
      </c>
      <c r="I11" s="159" t="s">
        <v>202</v>
      </c>
      <c r="J11" s="288"/>
      <c r="K11" s="288"/>
      <c r="L11" s="288"/>
      <c r="M11" s="288"/>
      <c r="N11" s="288"/>
      <c r="O11" s="288"/>
      <c r="P11" s="288"/>
      <c r="Q11" s="288"/>
      <c r="R11" s="288"/>
      <c r="S11" s="288"/>
      <c r="T11" s="288"/>
      <c r="U11" s="288"/>
      <c r="V11" s="77"/>
      <c r="W11" s="103"/>
      <c r="X11" s="103"/>
      <c r="Y11" s="111"/>
      <c r="Z11" s="113"/>
      <c r="AA11" s="100"/>
    </row>
    <row r="12" spans="1:27" ht="27" customHeight="1" thickBot="1" x14ac:dyDescent="0.35">
      <c r="A12" s="246">
        <v>2</v>
      </c>
      <c r="B12" s="611" t="s">
        <v>113</v>
      </c>
      <c r="C12" s="612"/>
      <c r="D12" s="613"/>
      <c r="E12" s="203" t="s">
        <v>25</v>
      </c>
      <c r="F12" s="183" t="s">
        <v>101</v>
      </c>
      <c r="G12" s="248" t="s">
        <v>102</v>
      </c>
      <c r="H12" s="248">
        <v>42017125788</v>
      </c>
      <c r="I12" s="183" t="s">
        <v>103</v>
      </c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49"/>
      <c r="W12" s="250"/>
      <c r="X12" s="251"/>
      <c r="Y12" s="252"/>
      <c r="Z12" s="253"/>
      <c r="AA12" s="184"/>
    </row>
    <row r="13" spans="1:27" x14ac:dyDescent="0.3">
      <c r="A13" s="187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9" t="e">
        <f>AVERAGE(W11:W12)</f>
        <v>#DIV/0!</v>
      </c>
      <c r="X13" s="189" t="e">
        <f>AVERAGE(X11:X12)</f>
        <v>#DIV/0!</v>
      </c>
      <c r="Y13" s="189" t="e">
        <f>AVERAGE(Y11:Y12)</f>
        <v>#DIV/0!</v>
      </c>
      <c r="Z13" s="189" t="e">
        <f>AVERAGE(Z11:Z12)</f>
        <v>#DIV/0!</v>
      </c>
      <c r="AA13" s="190"/>
    </row>
    <row r="14" spans="1:27" x14ac:dyDescent="0.3">
      <c r="A14" s="191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3" t="s">
        <v>122</v>
      </c>
      <c r="X14" s="194" t="e">
        <f>W13</f>
        <v>#DIV/0!</v>
      </c>
      <c r="Y14" s="192"/>
      <c r="Z14" s="192"/>
      <c r="AA14" s="195"/>
    </row>
    <row r="15" spans="1:27" x14ac:dyDescent="0.3">
      <c r="A15" s="191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3" t="s">
        <v>123</v>
      </c>
      <c r="X15" s="194">
        <v>1</v>
      </c>
      <c r="Y15" s="192"/>
      <c r="Z15" s="192"/>
      <c r="AA15" s="195"/>
    </row>
    <row r="16" spans="1:27" x14ac:dyDescent="0.3">
      <c r="A16" s="191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5"/>
    </row>
    <row r="17" spans="1:27" x14ac:dyDescent="0.3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5"/>
    </row>
    <row r="18" spans="1:27" x14ac:dyDescent="0.3">
      <c r="A18" s="191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5"/>
    </row>
    <row r="19" spans="1:27" x14ac:dyDescent="0.3">
      <c r="A19" s="191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5"/>
    </row>
    <row r="20" spans="1:27" x14ac:dyDescent="0.3">
      <c r="A20" s="191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5"/>
    </row>
    <row r="21" spans="1:27" x14ac:dyDescent="0.3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5"/>
    </row>
    <row r="22" spans="1:27" x14ac:dyDescent="0.3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5"/>
    </row>
    <row r="23" spans="1:27" x14ac:dyDescent="0.3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5"/>
    </row>
    <row r="24" spans="1:27" x14ac:dyDescent="0.3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5"/>
    </row>
    <row r="25" spans="1:27" x14ac:dyDescent="0.3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5"/>
    </row>
    <row r="26" spans="1:27" ht="17.25" thickBot="1" x14ac:dyDescent="0.35">
      <c r="A26" s="196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8"/>
    </row>
  </sheetData>
  <mergeCells count="25">
    <mergeCell ref="B12:D12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D5:F5"/>
    <mergeCell ref="G5:H5"/>
    <mergeCell ref="I5:AA5"/>
    <mergeCell ref="A1:E3"/>
    <mergeCell ref="F1:V3"/>
    <mergeCell ref="W1:AA1"/>
    <mergeCell ref="W2:AA2"/>
    <mergeCell ref="W3:AA3"/>
  </mergeCells>
  <printOptions horizontalCentered="1"/>
  <pageMargins left="0.31496062992125984" right="0.31496062992125984" top="0.74803149606299213" bottom="0.74803149606299213" header="0.31496062992125984" footer="0.31496062992125984"/>
  <pageSetup scale="50" orientation="landscape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A23"/>
  <sheetViews>
    <sheetView showGridLines="0" view="pageBreakPreview" zoomScaleNormal="90" zoomScaleSheetLayoutView="100" zoomScalePageLayoutView="200" workbookViewId="0">
      <selection activeCell="O12" sqref="O12"/>
    </sheetView>
  </sheetViews>
  <sheetFormatPr baseColWidth="10" defaultColWidth="11.42578125" defaultRowHeight="16.5" x14ac:dyDescent="0.3"/>
  <cols>
    <col min="1" max="1" width="3.5703125" style="82" customWidth="1"/>
    <col min="2" max="2" width="14.28515625" style="10" customWidth="1"/>
    <col min="3" max="3" width="7.7109375" style="10" customWidth="1"/>
    <col min="4" max="4" width="6" style="10" customWidth="1"/>
    <col min="5" max="5" width="10.5703125" style="10" customWidth="1"/>
    <col min="6" max="6" width="14.85546875" style="10" customWidth="1"/>
    <col min="7" max="7" width="10" style="88" customWidth="1"/>
    <col min="8" max="8" width="13.7109375" style="10" customWidth="1"/>
    <col min="9" max="9" width="13.85546875" style="10" customWidth="1"/>
    <col min="10" max="10" width="3.7109375" style="10" customWidth="1"/>
    <col min="11" max="13" width="4.140625" style="10" customWidth="1"/>
    <col min="14" max="14" width="4.42578125" style="10" customWidth="1"/>
    <col min="15" max="15" width="4" style="10" customWidth="1"/>
    <col min="16" max="16" width="3.42578125" style="10" customWidth="1"/>
    <col min="17" max="17" width="4.42578125" style="10" customWidth="1"/>
    <col min="18" max="18" width="5" style="10" customWidth="1"/>
    <col min="19" max="19" width="4.5703125" style="10" customWidth="1"/>
    <col min="20" max="20" width="4" style="10" customWidth="1"/>
    <col min="21" max="21" width="3.42578125" style="10" customWidth="1"/>
    <col min="22" max="22" width="28.28515625" style="10" customWidth="1"/>
    <col min="23" max="23" width="10.140625" style="10" customWidth="1"/>
    <col min="24" max="24" width="9" style="10" customWidth="1"/>
    <col min="25" max="25" width="8.85546875" style="10" customWidth="1"/>
    <col min="26" max="26" width="8.7109375" style="10" bestFit="1" customWidth="1"/>
    <col min="27" max="27" width="17.7109375" style="10" customWidth="1"/>
    <col min="28" max="16384" width="11.42578125" style="10"/>
  </cols>
  <sheetData>
    <row r="1" spans="1:27" ht="26.25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7" ht="26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7" ht="24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7" ht="6" customHeight="1" x14ac:dyDescent="0.3">
      <c r="A4" s="9"/>
      <c r="B4" s="11"/>
      <c r="C4" s="11"/>
      <c r="D4" s="11"/>
      <c r="E4" s="11"/>
      <c r="F4" s="13"/>
      <c r="G4" s="8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7" ht="16.5" customHeight="1" x14ac:dyDescent="0.3">
      <c r="A5" s="73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39" t="s">
        <v>4</v>
      </c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  <c r="AA5" s="439"/>
    </row>
    <row r="6" spans="1:27" ht="27" customHeight="1" x14ac:dyDescent="0.3">
      <c r="A6" s="74"/>
      <c r="B6" s="8">
        <v>2019</v>
      </c>
      <c r="C6" s="18"/>
      <c r="D6" s="407" t="s">
        <v>76</v>
      </c>
      <c r="E6" s="407"/>
      <c r="F6" s="407"/>
      <c r="G6" s="408" t="s">
        <v>77</v>
      </c>
      <c r="H6" s="409"/>
      <c r="I6" s="623" t="s">
        <v>78</v>
      </c>
      <c r="J6" s="623"/>
      <c r="K6" s="623"/>
      <c r="L6" s="623"/>
      <c r="M6" s="623"/>
      <c r="N6" s="623"/>
      <c r="O6" s="623"/>
      <c r="P6" s="62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</row>
    <row r="7" spans="1:27" ht="5.25" customHeight="1" thickBot="1" x14ac:dyDescent="0.35">
      <c r="A7" s="75"/>
      <c r="B7" s="13"/>
      <c r="C7" s="13"/>
      <c r="D7" s="19"/>
      <c r="E7" s="19"/>
      <c r="F7" s="19"/>
      <c r="G7" s="84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7" ht="15.75" customHeight="1" thickBot="1" x14ac:dyDescent="0.35">
      <c r="A8" s="481" t="s">
        <v>5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3"/>
    </row>
    <row r="9" spans="1:27" ht="25.5" customHeight="1" x14ac:dyDescent="0.3">
      <c r="A9" s="484" t="s">
        <v>6</v>
      </c>
      <c r="B9" s="485"/>
      <c r="C9" s="485"/>
      <c r="D9" s="486"/>
      <c r="E9" s="487" t="s">
        <v>7</v>
      </c>
      <c r="F9" s="487" t="s">
        <v>8</v>
      </c>
      <c r="G9" s="624" t="s">
        <v>124</v>
      </c>
      <c r="H9" s="487" t="s">
        <v>197</v>
      </c>
      <c r="I9" s="617" t="s">
        <v>9</v>
      </c>
      <c r="J9" s="498" t="s">
        <v>28</v>
      </c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619" t="s">
        <v>10</v>
      </c>
      <c r="W9" s="491" t="s">
        <v>109</v>
      </c>
      <c r="X9" s="492"/>
      <c r="Y9" s="492"/>
      <c r="Z9" s="492"/>
      <c r="AA9" s="493" t="s">
        <v>29</v>
      </c>
    </row>
    <row r="10" spans="1:27" ht="17.25" customHeight="1" thickBot="1" x14ac:dyDescent="0.35">
      <c r="A10" s="20" t="s">
        <v>11</v>
      </c>
      <c r="B10" s="495" t="s">
        <v>12</v>
      </c>
      <c r="C10" s="496"/>
      <c r="D10" s="497"/>
      <c r="E10" s="488"/>
      <c r="F10" s="488"/>
      <c r="G10" s="625"/>
      <c r="H10" s="488"/>
      <c r="I10" s="618"/>
      <c r="J10" s="21" t="s">
        <v>13</v>
      </c>
      <c r="K10" s="21" t="s">
        <v>14</v>
      </c>
      <c r="L10" s="21" t="s">
        <v>15</v>
      </c>
      <c r="M10" s="21" t="s">
        <v>16</v>
      </c>
      <c r="N10" s="21" t="s">
        <v>17</v>
      </c>
      <c r="O10" s="21" t="s">
        <v>18</v>
      </c>
      <c r="P10" s="21" t="s">
        <v>19</v>
      </c>
      <c r="Q10" s="21" t="s">
        <v>20</v>
      </c>
      <c r="R10" s="21" t="s">
        <v>21</v>
      </c>
      <c r="S10" s="21" t="s">
        <v>22</v>
      </c>
      <c r="T10" s="21" t="s">
        <v>23</v>
      </c>
      <c r="U10" s="21" t="s">
        <v>24</v>
      </c>
      <c r="V10" s="620"/>
      <c r="W10" s="4" t="s">
        <v>108</v>
      </c>
      <c r="X10" s="4" t="s">
        <v>110</v>
      </c>
      <c r="Y10" s="4" t="s">
        <v>111</v>
      </c>
      <c r="Z10" s="4" t="s">
        <v>112</v>
      </c>
      <c r="AA10" s="494"/>
    </row>
    <row r="11" spans="1:27" ht="45.75" customHeight="1" x14ac:dyDescent="0.3">
      <c r="A11" s="28">
        <v>1</v>
      </c>
      <c r="B11" s="621" t="s">
        <v>194</v>
      </c>
      <c r="C11" s="621"/>
      <c r="D11" s="621"/>
      <c r="E11" s="6" t="s">
        <v>25</v>
      </c>
      <c r="F11" s="6" t="s">
        <v>106</v>
      </c>
      <c r="G11" s="85" t="s">
        <v>25</v>
      </c>
      <c r="H11" s="55">
        <v>0</v>
      </c>
      <c r="I11" s="6" t="s">
        <v>198</v>
      </c>
      <c r="J11" s="86"/>
      <c r="K11" s="86"/>
      <c r="L11" s="290"/>
      <c r="M11" s="87"/>
      <c r="N11" s="87"/>
      <c r="O11" s="292"/>
      <c r="P11" s="292"/>
      <c r="Q11" s="292"/>
      <c r="R11" s="292"/>
      <c r="S11" s="292"/>
      <c r="T11" s="292"/>
      <c r="U11" s="292"/>
      <c r="V11" s="6" t="s">
        <v>195</v>
      </c>
      <c r="W11" s="90"/>
      <c r="X11" s="5"/>
      <c r="Y11" s="5"/>
      <c r="Z11" s="90"/>
      <c r="AA11" s="99"/>
    </row>
    <row r="12" spans="1:27" ht="59.25" customHeight="1" thickBot="1" x14ac:dyDescent="0.35">
      <c r="A12" s="114">
        <v>2</v>
      </c>
      <c r="B12" s="622" t="s">
        <v>199</v>
      </c>
      <c r="C12" s="622"/>
      <c r="D12" s="622"/>
      <c r="E12" s="177" t="s">
        <v>25</v>
      </c>
      <c r="F12" s="199" t="s">
        <v>196</v>
      </c>
      <c r="G12" s="272" t="s">
        <v>25</v>
      </c>
      <c r="H12" s="177">
        <v>0</v>
      </c>
      <c r="I12" s="199" t="s">
        <v>200</v>
      </c>
      <c r="J12" s="273"/>
      <c r="K12" s="274"/>
      <c r="L12" s="291"/>
      <c r="M12" s="275"/>
      <c r="N12" s="275"/>
      <c r="O12" s="293"/>
      <c r="P12" s="275"/>
      <c r="Q12" s="275"/>
      <c r="R12" s="293"/>
      <c r="S12" s="275"/>
      <c r="T12" s="275"/>
      <c r="U12" s="293"/>
      <c r="V12" s="276"/>
      <c r="W12" s="167"/>
      <c r="X12" s="277"/>
      <c r="Y12" s="167"/>
      <c r="Z12" s="167"/>
      <c r="AA12" s="278"/>
    </row>
    <row r="13" spans="1:27" x14ac:dyDescent="0.3">
      <c r="A13" s="268"/>
      <c r="B13" s="188"/>
      <c r="C13" s="188"/>
      <c r="D13" s="188"/>
      <c r="E13" s="279"/>
      <c r="F13" s="188"/>
      <c r="G13" s="280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281" t="e">
        <f>AVERAGE(W11:W12)</f>
        <v>#DIV/0!</v>
      </c>
      <c r="X13" s="281" t="e">
        <f>AVERAGE(X11:X12)</f>
        <v>#DIV/0!</v>
      </c>
      <c r="Y13" s="281" t="e">
        <f>AVERAGE(Y11:Y12)</f>
        <v>#DIV/0!</v>
      </c>
      <c r="Z13" s="281" t="e">
        <f>AVERAGE(Z11:Z12)</f>
        <v>#DIV/0!</v>
      </c>
      <c r="AA13" s="190"/>
    </row>
    <row r="14" spans="1:27" x14ac:dyDescent="0.3">
      <c r="A14" s="269"/>
      <c r="B14" s="192"/>
      <c r="C14" s="192"/>
      <c r="D14" s="192"/>
      <c r="E14" s="282"/>
      <c r="F14" s="192"/>
      <c r="G14" s="283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3" t="s">
        <v>122</v>
      </c>
      <c r="X14" s="194" t="e">
        <f>W13</f>
        <v>#DIV/0!</v>
      </c>
      <c r="Y14" s="192"/>
      <c r="Z14" s="192"/>
      <c r="AA14" s="195"/>
    </row>
    <row r="15" spans="1:27" x14ac:dyDescent="0.3">
      <c r="A15" s="269"/>
      <c r="B15" s="192"/>
      <c r="C15" s="192"/>
      <c r="D15" s="192"/>
      <c r="E15" s="282"/>
      <c r="F15" s="192"/>
      <c r="G15" s="283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3" t="s">
        <v>123</v>
      </c>
      <c r="X15" s="194">
        <v>1</v>
      </c>
      <c r="Y15" s="192"/>
      <c r="Z15" s="192"/>
      <c r="AA15" s="195"/>
    </row>
    <row r="16" spans="1:27" x14ac:dyDescent="0.3">
      <c r="A16" s="269"/>
      <c r="B16" s="192"/>
      <c r="C16" s="192"/>
      <c r="D16" s="192"/>
      <c r="E16" s="192"/>
      <c r="F16" s="192"/>
      <c r="G16" s="283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5"/>
    </row>
    <row r="17" spans="1:27" x14ac:dyDescent="0.3">
      <c r="A17" s="269"/>
      <c r="B17" s="192"/>
      <c r="C17" s="192"/>
      <c r="D17" s="192"/>
      <c r="E17" s="192"/>
      <c r="F17" s="192"/>
      <c r="G17" s="283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5"/>
    </row>
    <row r="18" spans="1:27" x14ac:dyDescent="0.3">
      <c r="A18" s="269"/>
      <c r="B18" s="192"/>
      <c r="C18" s="192"/>
      <c r="D18" s="192"/>
      <c r="E18" s="192"/>
      <c r="F18" s="192"/>
      <c r="G18" s="283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5"/>
    </row>
    <row r="19" spans="1:27" x14ac:dyDescent="0.3">
      <c r="A19" s="269"/>
      <c r="B19" s="192"/>
      <c r="C19" s="192"/>
      <c r="D19" s="192"/>
      <c r="E19" s="192"/>
      <c r="F19" s="192"/>
      <c r="G19" s="283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5"/>
    </row>
    <row r="20" spans="1:27" x14ac:dyDescent="0.3">
      <c r="A20" s="269"/>
      <c r="B20" s="192"/>
      <c r="C20" s="192"/>
      <c r="D20" s="192"/>
      <c r="E20" s="192"/>
      <c r="F20" s="192"/>
      <c r="G20" s="283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5"/>
    </row>
    <row r="21" spans="1:27" x14ac:dyDescent="0.3">
      <c r="A21" s="269"/>
      <c r="B21" s="192"/>
      <c r="C21" s="192"/>
      <c r="D21" s="192"/>
      <c r="E21" s="192"/>
      <c r="F21" s="192"/>
      <c r="G21" s="283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5"/>
    </row>
    <row r="22" spans="1:27" x14ac:dyDescent="0.3">
      <c r="A22" s="269"/>
      <c r="B22" s="192"/>
      <c r="C22" s="192"/>
      <c r="D22" s="192"/>
      <c r="E22" s="192"/>
      <c r="F22" s="192"/>
      <c r="G22" s="283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5"/>
    </row>
    <row r="23" spans="1:27" ht="17.25" thickBot="1" x14ac:dyDescent="0.35">
      <c r="A23" s="271"/>
      <c r="B23" s="197"/>
      <c r="C23" s="197"/>
      <c r="D23" s="197"/>
      <c r="E23" s="197"/>
      <c r="F23" s="197"/>
      <c r="G23" s="284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8"/>
    </row>
  </sheetData>
  <mergeCells count="25">
    <mergeCell ref="B10:D10"/>
    <mergeCell ref="D5:F5"/>
    <mergeCell ref="G5:H5"/>
    <mergeCell ref="I5:AA5"/>
    <mergeCell ref="A1:E3"/>
    <mergeCell ref="F1:V3"/>
    <mergeCell ref="W1:AA1"/>
    <mergeCell ref="W2:AA2"/>
    <mergeCell ref="W3:AA3"/>
    <mergeCell ref="B11:D11"/>
    <mergeCell ref="B12:D12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</mergeCells>
  <printOptions horizontalCentered="1"/>
  <pageMargins left="0.31496062992125984" right="0.31496062992125984" top="0.74803149606299213" bottom="0.74803149606299213" header="0.31496062992125984" footer="0.31496062992125984"/>
  <pageSetup scale="4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C30"/>
  <sheetViews>
    <sheetView showGridLines="0" zoomScale="90" zoomScaleNormal="90" zoomScaleSheetLayoutView="100" zoomScalePageLayoutView="200" workbookViewId="0">
      <selection activeCell="B11" sqref="B11:D11"/>
    </sheetView>
  </sheetViews>
  <sheetFormatPr baseColWidth="10" defaultColWidth="11.42578125" defaultRowHeight="16.5" x14ac:dyDescent="0.3"/>
  <cols>
    <col min="1" max="1" width="3.7109375" style="10" customWidth="1"/>
    <col min="2" max="2" width="14.28515625" style="10" customWidth="1"/>
    <col min="3" max="3" width="11.85546875" style="10" customWidth="1"/>
    <col min="4" max="4" width="9" style="10" customWidth="1"/>
    <col min="5" max="5" width="14.42578125" style="10" customWidth="1"/>
    <col min="6" max="6" width="12.28515625" style="10" customWidth="1"/>
    <col min="7" max="7" width="13.7109375" style="10" customWidth="1"/>
    <col min="8" max="8" width="17.140625" style="10" customWidth="1"/>
    <col min="9" max="9" width="11.140625" style="10" customWidth="1"/>
    <col min="10" max="10" width="3.85546875" style="10" customWidth="1"/>
    <col min="11" max="11" width="3.7109375" style="10" customWidth="1"/>
    <col min="12" max="12" width="4.5703125" style="10" customWidth="1"/>
    <col min="13" max="14" width="4.140625" style="10" customWidth="1"/>
    <col min="15" max="15" width="3.7109375" style="10" customWidth="1"/>
    <col min="16" max="16" width="3.42578125" style="10" customWidth="1"/>
    <col min="17" max="17" width="4" style="10" customWidth="1"/>
    <col min="18" max="18" width="4.85546875" style="10" customWidth="1"/>
    <col min="19" max="19" width="3.5703125" style="10" customWidth="1"/>
    <col min="20" max="20" width="3.85546875" style="10" customWidth="1"/>
    <col min="21" max="21" width="3.42578125" style="10" customWidth="1"/>
    <col min="22" max="22" width="16.5703125" style="10" hidden="1" customWidth="1"/>
    <col min="23" max="25" width="11.42578125" style="10"/>
    <col min="26" max="26" width="10.42578125" style="10" bestFit="1" customWidth="1"/>
    <col min="27" max="27" width="37.42578125" style="10" customWidth="1"/>
    <col min="28" max="16384" width="11.42578125" style="10"/>
  </cols>
  <sheetData>
    <row r="1" spans="1:29" ht="24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9" ht="23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9" ht="24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9" ht="6" customHeight="1" x14ac:dyDescent="0.3">
      <c r="A4" s="11"/>
      <c r="B4" s="11"/>
      <c r="C4" s="11"/>
      <c r="D4" s="11"/>
      <c r="E4" s="11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9" ht="14.25" customHeight="1" x14ac:dyDescent="0.3">
      <c r="A5" s="15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39" t="s">
        <v>4</v>
      </c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  <c r="AA5" s="439"/>
    </row>
    <row r="6" spans="1:29" ht="30" customHeight="1" x14ac:dyDescent="0.3">
      <c r="A6" s="18"/>
      <c r="B6" s="8">
        <v>2019</v>
      </c>
      <c r="C6" s="18"/>
      <c r="D6" s="407" t="s">
        <v>86</v>
      </c>
      <c r="E6" s="407"/>
      <c r="F6" s="407"/>
      <c r="G6" s="408" t="s">
        <v>87</v>
      </c>
      <c r="H6" s="409"/>
      <c r="I6" s="407" t="s">
        <v>88</v>
      </c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</row>
    <row r="7" spans="1:29" ht="5.25" customHeight="1" thickBot="1" x14ac:dyDescent="0.35">
      <c r="A7" s="13"/>
      <c r="B7" s="13"/>
      <c r="C7" s="13"/>
      <c r="D7" s="19"/>
      <c r="E7" s="19"/>
      <c r="F7" s="19"/>
      <c r="G7" s="19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9" ht="17.25" thickBot="1" x14ac:dyDescent="0.35">
      <c r="A8" s="481" t="s">
        <v>5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3"/>
    </row>
    <row r="9" spans="1:29" ht="21.75" customHeight="1" x14ac:dyDescent="0.3">
      <c r="A9" s="484" t="s">
        <v>6</v>
      </c>
      <c r="B9" s="485"/>
      <c r="C9" s="485"/>
      <c r="D9" s="486"/>
      <c r="E9" s="487" t="s">
        <v>7</v>
      </c>
      <c r="F9" s="487" t="s">
        <v>8</v>
      </c>
      <c r="G9" s="487" t="s">
        <v>124</v>
      </c>
      <c r="H9" s="487" t="s">
        <v>163</v>
      </c>
      <c r="I9" s="617" t="s">
        <v>9</v>
      </c>
      <c r="J9" s="498" t="s">
        <v>28</v>
      </c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619" t="s">
        <v>10</v>
      </c>
      <c r="W9" s="491" t="s">
        <v>109</v>
      </c>
      <c r="X9" s="492"/>
      <c r="Y9" s="492"/>
      <c r="Z9" s="492"/>
      <c r="AA9" s="493" t="s">
        <v>29</v>
      </c>
    </row>
    <row r="10" spans="1:29" ht="18" customHeight="1" thickBot="1" x14ac:dyDescent="0.35">
      <c r="A10" s="20" t="s">
        <v>11</v>
      </c>
      <c r="B10" s="495" t="s">
        <v>12</v>
      </c>
      <c r="C10" s="496"/>
      <c r="D10" s="497"/>
      <c r="E10" s="488"/>
      <c r="F10" s="488"/>
      <c r="G10" s="488"/>
      <c r="H10" s="488"/>
      <c r="I10" s="618"/>
      <c r="J10" s="21" t="s">
        <v>13</v>
      </c>
      <c r="K10" s="21" t="s">
        <v>14</v>
      </c>
      <c r="L10" s="21" t="s">
        <v>15</v>
      </c>
      <c r="M10" s="21" t="s">
        <v>16</v>
      </c>
      <c r="N10" s="21" t="s">
        <v>17</v>
      </c>
      <c r="O10" s="21" t="s">
        <v>18</v>
      </c>
      <c r="P10" s="21" t="s">
        <v>19</v>
      </c>
      <c r="Q10" s="21" t="s">
        <v>20</v>
      </c>
      <c r="R10" s="21" t="s">
        <v>21</v>
      </c>
      <c r="S10" s="21" t="s">
        <v>22</v>
      </c>
      <c r="T10" s="21" t="s">
        <v>23</v>
      </c>
      <c r="U10" s="21" t="s">
        <v>24</v>
      </c>
      <c r="V10" s="620"/>
      <c r="W10" s="4" t="s">
        <v>108</v>
      </c>
      <c r="X10" s="4" t="s">
        <v>110</v>
      </c>
      <c r="Y10" s="4" t="s">
        <v>111</v>
      </c>
      <c r="Z10" s="4" t="s">
        <v>112</v>
      </c>
      <c r="AA10" s="494"/>
    </row>
    <row r="11" spans="1:29" ht="40.5" x14ac:dyDescent="0.3">
      <c r="A11" s="22">
        <v>1</v>
      </c>
      <c r="B11" s="614" t="s">
        <v>89</v>
      </c>
      <c r="C11" s="615"/>
      <c r="D11" s="616"/>
      <c r="E11" s="62" t="s">
        <v>25</v>
      </c>
      <c r="F11" s="159" t="s">
        <v>90</v>
      </c>
      <c r="G11" s="63">
        <v>0</v>
      </c>
      <c r="H11" s="64">
        <v>22120000</v>
      </c>
      <c r="I11" s="22" t="s">
        <v>25</v>
      </c>
      <c r="J11" s="92"/>
      <c r="K11" s="288"/>
      <c r="L11" s="288"/>
      <c r="M11" s="288"/>
      <c r="N11" s="288"/>
      <c r="O11" s="288"/>
      <c r="P11" s="288"/>
      <c r="Q11" s="288"/>
      <c r="R11" s="288"/>
      <c r="S11" s="288"/>
      <c r="T11" s="288"/>
      <c r="U11" s="288"/>
      <c r="V11" s="65"/>
      <c r="W11" s="78"/>
      <c r="X11" s="78"/>
      <c r="Y11" s="78"/>
      <c r="Z11" s="78"/>
      <c r="AA11" s="175"/>
    </row>
    <row r="12" spans="1:29" ht="27" x14ac:dyDescent="0.3">
      <c r="A12" s="55">
        <v>2</v>
      </c>
      <c r="B12" s="626" t="s">
        <v>169</v>
      </c>
      <c r="C12" s="627"/>
      <c r="D12" s="628"/>
      <c r="E12" s="67" t="s">
        <v>25</v>
      </c>
      <c r="F12" s="69" t="s">
        <v>170</v>
      </c>
      <c r="G12" s="36">
        <v>0</v>
      </c>
      <c r="H12" s="71" t="s">
        <v>25</v>
      </c>
      <c r="I12" s="6" t="s">
        <v>25</v>
      </c>
      <c r="J12" s="294"/>
      <c r="K12" s="294" t="s">
        <v>49</v>
      </c>
      <c r="L12" s="2"/>
      <c r="M12" s="37"/>
      <c r="N12" s="37"/>
      <c r="O12" s="37"/>
      <c r="P12" s="37"/>
      <c r="Q12" s="1"/>
      <c r="R12" s="1"/>
      <c r="S12" s="1"/>
      <c r="T12" s="1"/>
      <c r="U12" s="1"/>
      <c r="V12" s="68"/>
      <c r="W12" s="78"/>
      <c r="X12" s="78"/>
      <c r="Y12" s="78"/>
      <c r="Z12" s="78"/>
      <c r="AA12" s="174"/>
    </row>
    <row r="13" spans="1:29" ht="54" x14ac:dyDescent="0.3">
      <c r="A13" s="55">
        <v>3</v>
      </c>
      <c r="B13" s="626" t="s">
        <v>178</v>
      </c>
      <c r="C13" s="627"/>
      <c r="D13" s="628"/>
      <c r="E13" s="67" t="s">
        <v>25</v>
      </c>
      <c r="F13" s="69" t="s">
        <v>91</v>
      </c>
      <c r="G13" s="36">
        <v>0</v>
      </c>
      <c r="H13" s="71" t="s">
        <v>25</v>
      </c>
      <c r="I13" s="6" t="s">
        <v>25</v>
      </c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68"/>
      <c r="W13" s="78"/>
      <c r="X13" s="78"/>
      <c r="Y13" s="78"/>
      <c r="Z13" s="78"/>
      <c r="AA13" s="174"/>
      <c r="AC13" s="10">
        <f>100%/4</f>
        <v>0.25</v>
      </c>
    </row>
    <row r="14" spans="1:29" ht="27" x14ac:dyDescent="0.3">
      <c r="A14" s="55">
        <v>4</v>
      </c>
      <c r="B14" s="626" t="s">
        <v>171</v>
      </c>
      <c r="C14" s="627"/>
      <c r="D14" s="628"/>
      <c r="E14" s="67">
        <v>2</v>
      </c>
      <c r="F14" s="69" t="s">
        <v>172</v>
      </c>
      <c r="G14" s="36">
        <v>0</v>
      </c>
      <c r="H14" s="70">
        <v>75500000</v>
      </c>
      <c r="I14" s="6"/>
      <c r="J14" s="1"/>
      <c r="K14" s="37"/>
      <c r="L14" s="294"/>
      <c r="M14" s="294"/>
      <c r="N14" s="294"/>
      <c r="O14" s="294"/>
      <c r="P14" s="294"/>
      <c r="Q14" s="294"/>
      <c r="R14" s="294"/>
      <c r="S14" s="294"/>
      <c r="T14" s="1"/>
      <c r="U14" s="1"/>
      <c r="V14" s="161"/>
      <c r="W14" s="78"/>
      <c r="X14" s="78"/>
      <c r="Y14" s="78"/>
      <c r="Z14" s="78"/>
      <c r="AA14" s="174"/>
    </row>
    <row r="15" spans="1:29" x14ac:dyDescent="0.3">
      <c r="A15" s="55"/>
      <c r="B15" s="626" t="s">
        <v>173</v>
      </c>
      <c r="C15" s="627"/>
      <c r="D15" s="628"/>
      <c r="E15" s="67" t="s">
        <v>25</v>
      </c>
      <c r="F15" s="69" t="s">
        <v>174</v>
      </c>
      <c r="G15" s="36">
        <v>0</v>
      </c>
      <c r="H15" s="70">
        <v>24531000</v>
      </c>
      <c r="I15" s="6"/>
      <c r="J15" s="1"/>
      <c r="K15" s="37"/>
      <c r="L15" s="294"/>
      <c r="M15" s="294"/>
      <c r="N15" s="294"/>
      <c r="O15" s="294"/>
      <c r="P15" s="294"/>
      <c r="Q15" s="294"/>
      <c r="R15" s="294"/>
      <c r="S15" s="294"/>
      <c r="T15" s="1"/>
      <c r="U15" s="1"/>
      <c r="V15" s="161"/>
      <c r="W15" s="78"/>
      <c r="X15" s="78"/>
      <c r="Y15" s="78"/>
      <c r="Z15" s="78"/>
      <c r="AA15" s="174"/>
    </row>
    <row r="16" spans="1:29" ht="102" x14ac:dyDescent="0.3">
      <c r="A16" s="110">
        <v>5</v>
      </c>
      <c r="B16" s="626" t="s">
        <v>92</v>
      </c>
      <c r="C16" s="627"/>
      <c r="D16" s="628"/>
      <c r="E16" s="67" t="s">
        <v>25</v>
      </c>
      <c r="F16" s="161" t="s">
        <v>93</v>
      </c>
      <c r="G16" s="5">
        <v>0</v>
      </c>
      <c r="H16" s="70">
        <v>22000000</v>
      </c>
      <c r="I16" s="6" t="s">
        <v>94</v>
      </c>
      <c r="J16" s="30"/>
      <c r="K16" s="30"/>
      <c r="L16" s="295"/>
      <c r="M16" s="295"/>
      <c r="N16" s="295"/>
      <c r="O16" s="295"/>
      <c r="P16" s="295"/>
      <c r="Q16" s="295"/>
      <c r="R16" s="295"/>
      <c r="S16" s="295"/>
      <c r="T16" s="30"/>
      <c r="U16" s="30"/>
      <c r="V16" s="161"/>
      <c r="W16" s="78"/>
      <c r="X16" s="78"/>
      <c r="Y16" s="78"/>
      <c r="Z16" s="78"/>
      <c r="AA16" s="174"/>
    </row>
    <row r="17" spans="1:27" ht="59.25" customHeight="1" thickBot="1" x14ac:dyDescent="0.35">
      <c r="A17" s="296">
        <v>6</v>
      </c>
      <c r="B17" s="629" t="s">
        <v>175</v>
      </c>
      <c r="C17" s="630"/>
      <c r="D17" s="631"/>
      <c r="E17" s="168" t="s">
        <v>25</v>
      </c>
      <c r="F17" s="199" t="s">
        <v>176</v>
      </c>
      <c r="G17" s="168" t="s">
        <v>25</v>
      </c>
      <c r="H17" s="168" t="s">
        <v>25</v>
      </c>
      <c r="I17" s="199" t="s">
        <v>177</v>
      </c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8"/>
      <c r="W17" s="186"/>
      <c r="X17" s="186"/>
      <c r="Y17" s="186"/>
      <c r="Z17" s="186"/>
      <c r="AA17" s="165"/>
    </row>
    <row r="18" spans="1:27" x14ac:dyDescent="0.3">
      <c r="A18" s="187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9" t="e">
        <f>AVERAGE(W11:W17)</f>
        <v>#DIV/0!</v>
      </c>
      <c r="X18" s="189" t="e">
        <f>AVERAGE(X11:X17)</f>
        <v>#DIV/0!</v>
      </c>
      <c r="Y18" s="189" t="e">
        <f>AVERAGE(Y11:Y17)</f>
        <v>#DIV/0!</v>
      </c>
      <c r="Z18" s="189" t="e">
        <f>AVERAGE(Z11:Z17)</f>
        <v>#DIV/0!</v>
      </c>
      <c r="AA18" s="190"/>
    </row>
    <row r="19" spans="1:27" x14ac:dyDescent="0.3">
      <c r="A19" s="191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3" t="s">
        <v>122</v>
      </c>
      <c r="X19" s="194" t="e">
        <f>W18</f>
        <v>#DIV/0!</v>
      </c>
      <c r="Y19" s="192"/>
      <c r="Z19" s="192"/>
      <c r="AA19" s="195"/>
    </row>
    <row r="20" spans="1:27" x14ac:dyDescent="0.3">
      <c r="A20" s="191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3" t="s">
        <v>123</v>
      </c>
      <c r="X20" s="194">
        <v>1</v>
      </c>
      <c r="Y20" s="192"/>
      <c r="Z20" s="192"/>
      <c r="AA20" s="195"/>
    </row>
    <row r="21" spans="1:27" x14ac:dyDescent="0.3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5"/>
    </row>
    <row r="22" spans="1:27" x14ac:dyDescent="0.3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5"/>
    </row>
    <row r="23" spans="1:27" x14ac:dyDescent="0.3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5"/>
    </row>
    <row r="24" spans="1:27" x14ac:dyDescent="0.3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5"/>
    </row>
    <row r="25" spans="1:27" x14ac:dyDescent="0.3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5"/>
    </row>
    <row r="26" spans="1:27" x14ac:dyDescent="0.3">
      <c r="A26" s="191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5"/>
    </row>
    <row r="27" spans="1:27" x14ac:dyDescent="0.3">
      <c r="A27" s="191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5"/>
    </row>
    <row r="28" spans="1:27" x14ac:dyDescent="0.3">
      <c r="A28" s="191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5"/>
    </row>
    <row r="29" spans="1:27" x14ac:dyDescent="0.3">
      <c r="A29" s="191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5"/>
    </row>
    <row r="30" spans="1:27" ht="17.25" thickBot="1" x14ac:dyDescent="0.35">
      <c r="A30" s="196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8"/>
    </row>
  </sheetData>
  <protectedRanges>
    <protectedRange algorithmName="SHA-512" hashValue="iTr3waCnbLyiY6gOaYfi6jKm80dA5xVGsdqjTmnVhyz7qvDqr3t0zMianjbp430jlgdGDOyd5GnQtvgstpNTfA==" saltValue="GhTTE1qPKK42snuQl5NB3w==" spinCount="100000" sqref="V11:V16" name="Rango2"/>
    <protectedRange algorithmName="SHA-512" hashValue="iTr3waCnbLyiY6gOaYfi6jKm80dA5xVGsdqjTmnVhyz7qvDqr3t0zMianjbp430jlgdGDOyd5GnQtvgstpNTfA==" saltValue="GhTTE1qPKK42snuQl5NB3w==" spinCount="100000" sqref="A12:G12 A11:U11 J12:U12 E13:E15" name="Rango2_1_1"/>
  </protectedRanges>
  <mergeCells count="30">
    <mergeCell ref="D5:F5"/>
    <mergeCell ref="G5:H5"/>
    <mergeCell ref="I5:AA5"/>
    <mergeCell ref="A1:E3"/>
    <mergeCell ref="F1:V3"/>
    <mergeCell ref="W1:AA1"/>
    <mergeCell ref="W2:AA2"/>
    <mergeCell ref="W3:AA3"/>
    <mergeCell ref="W9:Z9"/>
    <mergeCell ref="AA9:AA10"/>
    <mergeCell ref="B10:D10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B12:D12"/>
    <mergeCell ref="B13:D13"/>
    <mergeCell ref="B17:D17"/>
    <mergeCell ref="J9:U9"/>
    <mergeCell ref="V9:V10"/>
    <mergeCell ref="B14:D14"/>
    <mergeCell ref="B15:D15"/>
    <mergeCell ref="B16:D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92" orientation="landscape" horizontalDpi="4294967292" vertic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A26"/>
  <sheetViews>
    <sheetView showGridLines="0" zoomScale="90" zoomScaleNormal="90" zoomScaleSheetLayoutView="100" zoomScalePageLayoutView="200" workbookViewId="0">
      <selection activeCell="H12" sqref="H12"/>
    </sheetView>
  </sheetViews>
  <sheetFormatPr baseColWidth="10" defaultColWidth="11.42578125" defaultRowHeight="16.5" x14ac:dyDescent="0.3"/>
  <cols>
    <col min="1" max="1" width="3.5703125" style="10" customWidth="1"/>
    <col min="2" max="2" width="14.28515625" style="10" customWidth="1"/>
    <col min="3" max="3" width="5.28515625" style="10" customWidth="1"/>
    <col min="4" max="4" width="9" style="10" customWidth="1"/>
    <col min="5" max="5" width="13.28515625" style="10" customWidth="1"/>
    <col min="6" max="6" width="15.42578125" style="10" customWidth="1"/>
    <col min="7" max="7" width="12.42578125" style="10" customWidth="1"/>
    <col min="8" max="8" width="16.85546875" style="10" customWidth="1"/>
    <col min="9" max="9" width="14.7109375" style="10" customWidth="1"/>
    <col min="10" max="10" width="3.85546875" style="10" customWidth="1"/>
    <col min="11" max="11" width="3.7109375" style="10" customWidth="1"/>
    <col min="12" max="12" width="4.5703125" style="10" customWidth="1"/>
    <col min="13" max="14" width="4.140625" style="10" customWidth="1"/>
    <col min="15" max="15" width="3.7109375" style="10" customWidth="1"/>
    <col min="16" max="16" width="3.42578125" style="10" customWidth="1"/>
    <col min="17" max="17" width="4" style="10" customWidth="1"/>
    <col min="18" max="18" width="4.85546875" style="10" customWidth="1"/>
    <col min="19" max="19" width="3.5703125" style="10" customWidth="1"/>
    <col min="20" max="20" width="3.85546875" style="10" customWidth="1"/>
    <col min="21" max="21" width="3.42578125" style="10" customWidth="1"/>
    <col min="22" max="22" width="16.5703125" style="10" customWidth="1"/>
    <col min="23" max="24" width="11.42578125" style="10"/>
    <col min="25" max="26" width="10.42578125" style="10" bestFit="1" customWidth="1"/>
    <col min="27" max="27" width="18.42578125" style="10" customWidth="1"/>
    <col min="28" max="16384" width="11.42578125" style="10"/>
  </cols>
  <sheetData>
    <row r="1" spans="1:27" ht="24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7" ht="23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7" ht="24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7" ht="6" customHeight="1" x14ac:dyDescent="0.3">
      <c r="A4" s="11"/>
      <c r="B4" s="11"/>
      <c r="C4" s="11"/>
      <c r="D4" s="11"/>
      <c r="E4" s="11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7" ht="14.25" customHeight="1" x14ac:dyDescent="0.3">
      <c r="A5" s="15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39" t="s">
        <v>4</v>
      </c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  <c r="AA5" s="439"/>
    </row>
    <row r="6" spans="1:27" ht="34.5" customHeight="1" x14ac:dyDescent="0.3">
      <c r="A6" s="18"/>
      <c r="B6" s="8">
        <v>2019</v>
      </c>
      <c r="C6" s="18"/>
      <c r="D6" s="407" t="s">
        <v>70</v>
      </c>
      <c r="E6" s="407"/>
      <c r="F6" s="407"/>
      <c r="G6" s="408" t="s">
        <v>71</v>
      </c>
      <c r="H6" s="409"/>
      <c r="I6" s="635" t="s">
        <v>72</v>
      </c>
      <c r="J6" s="635"/>
      <c r="K6" s="635"/>
      <c r="L6" s="635"/>
      <c r="M6" s="635"/>
      <c r="N6" s="635"/>
      <c r="O6" s="635"/>
      <c r="P6" s="635"/>
      <c r="Q6" s="635"/>
      <c r="R6" s="635"/>
      <c r="S6" s="635"/>
      <c r="T6" s="635"/>
      <c r="U6" s="635"/>
      <c r="V6" s="635"/>
      <c r="W6" s="635"/>
      <c r="X6" s="635"/>
      <c r="Y6" s="635"/>
      <c r="Z6" s="635"/>
      <c r="AA6" s="635"/>
    </row>
    <row r="7" spans="1:27" ht="5.25" customHeight="1" thickBot="1" x14ac:dyDescent="0.35">
      <c r="A7" s="13"/>
      <c r="B7" s="13"/>
      <c r="C7" s="13"/>
      <c r="D7" s="19"/>
      <c r="E7" s="19"/>
      <c r="F7" s="19"/>
      <c r="G7" s="19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7" ht="17.25" thickBot="1" x14ac:dyDescent="0.35">
      <c r="A8" s="481" t="s">
        <v>5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3"/>
    </row>
    <row r="9" spans="1:27" ht="21.75" customHeight="1" x14ac:dyDescent="0.3">
      <c r="A9" s="484" t="s">
        <v>6</v>
      </c>
      <c r="B9" s="485"/>
      <c r="C9" s="485"/>
      <c r="D9" s="486"/>
      <c r="E9" s="487" t="s">
        <v>7</v>
      </c>
      <c r="F9" s="487" t="s">
        <v>8</v>
      </c>
      <c r="G9" s="487" t="s">
        <v>124</v>
      </c>
      <c r="H9" s="487" t="s">
        <v>168</v>
      </c>
      <c r="I9" s="617" t="s">
        <v>9</v>
      </c>
      <c r="J9" s="498" t="s">
        <v>28</v>
      </c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619" t="s">
        <v>10</v>
      </c>
      <c r="W9" s="491" t="s">
        <v>109</v>
      </c>
      <c r="X9" s="492"/>
      <c r="Y9" s="492"/>
      <c r="Z9" s="492"/>
      <c r="AA9" s="493" t="s">
        <v>29</v>
      </c>
    </row>
    <row r="10" spans="1:27" ht="18" customHeight="1" thickBot="1" x14ac:dyDescent="0.35">
      <c r="A10" s="20" t="s">
        <v>11</v>
      </c>
      <c r="B10" s="495" t="s">
        <v>12</v>
      </c>
      <c r="C10" s="496"/>
      <c r="D10" s="497"/>
      <c r="E10" s="488"/>
      <c r="F10" s="488"/>
      <c r="G10" s="488"/>
      <c r="H10" s="488"/>
      <c r="I10" s="618"/>
      <c r="J10" s="21" t="s">
        <v>13</v>
      </c>
      <c r="K10" s="21" t="s">
        <v>14</v>
      </c>
      <c r="L10" s="21" t="s">
        <v>15</v>
      </c>
      <c r="M10" s="21" t="s">
        <v>16</v>
      </c>
      <c r="N10" s="21" t="s">
        <v>17</v>
      </c>
      <c r="O10" s="21" t="s">
        <v>18</v>
      </c>
      <c r="P10" s="21" t="s">
        <v>19</v>
      </c>
      <c r="Q10" s="21" t="s">
        <v>20</v>
      </c>
      <c r="R10" s="21" t="s">
        <v>21</v>
      </c>
      <c r="S10" s="21" t="s">
        <v>22</v>
      </c>
      <c r="T10" s="21" t="s">
        <v>23</v>
      </c>
      <c r="U10" s="21" t="s">
        <v>24</v>
      </c>
      <c r="V10" s="620"/>
      <c r="W10" s="4" t="s">
        <v>108</v>
      </c>
      <c r="X10" s="4" t="s">
        <v>110</v>
      </c>
      <c r="Y10" s="4" t="s">
        <v>111</v>
      </c>
      <c r="Z10" s="4" t="s">
        <v>112</v>
      </c>
      <c r="AA10" s="494"/>
    </row>
    <row r="11" spans="1:27" ht="60" customHeight="1" x14ac:dyDescent="0.3">
      <c r="A11" s="178">
        <v>1</v>
      </c>
      <c r="B11" s="626" t="s">
        <v>107</v>
      </c>
      <c r="C11" s="627"/>
      <c r="D11" s="628"/>
      <c r="E11" s="23" t="s">
        <v>25</v>
      </c>
      <c r="F11" s="179" t="s">
        <v>73</v>
      </c>
      <c r="G11" s="180" t="s">
        <v>25</v>
      </c>
      <c r="H11" s="181">
        <v>20000000</v>
      </c>
      <c r="I11" s="179" t="s">
        <v>95</v>
      </c>
      <c r="J11" s="25"/>
      <c r="K11" s="25"/>
      <c r="L11" s="288"/>
      <c r="M11" s="25"/>
      <c r="N11" s="288"/>
      <c r="O11" s="25"/>
      <c r="Q11" s="288"/>
      <c r="R11" s="288"/>
      <c r="T11" s="25"/>
      <c r="U11" s="25"/>
      <c r="V11" s="65"/>
      <c r="W11" s="78"/>
      <c r="X11" s="78"/>
      <c r="Y11" s="78"/>
      <c r="Z11" s="78"/>
      <c r="AA11" s="173"/>
    </row>
    <row r="12" spans="1:27" ht="55.5" customHeight="1" thickBot="1" x14ac:dyDescent="0.35">
      <c r="A12" s="299">
        <v>2</v>
      </c>
      <c r="B12" s="632" t="s">
        <v>97</v>
      </c>
      <c r="C12" s="633"/>
      <c r="D12" s="634"/>
      <c r="E12" s="168" t="s">
        <v>25</v>
      </c>
      <c r="F12" s="300" t="s">
        <v>96</v>
      </c>
      <c r="G12" s="301" t="s">
        <v>25</v>
      </c>
      <c r="H12" s="302">
        <v>12000000</v>
      </c>
      <c r="I12" s="303" t="s">
        <v>98</v>
      </c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00"/>
      <c r="W12" s="304"/>
      <c r="X12" s="304"/>
      <c r="Y12" s="304"/>
      <c r="Z12" s="304"/>
      <c r="AA12" s="165"/>
    </row>
    <row r="13" spans="1:27" x14ac:dyDescent="0.3">
      <c r="A13" s="187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9" t="e">
        <f>AVERAGE(W11:W12)</f>
        <v>#DIV/0!</v>
      </c>
      <c r="X13" s="189" t="e">
        <f>AVERAGE(X11:X12)</f>
        <v>#DIV/0!</v>
      </c>
      <c r="Y13" s="189" t="e">
        <f>AVERAGE(Y11:Y12)</f>
        <v>#DIV/0!</v>
      </c>
      <c r="Z13" s="189" t="e">
        <f>AVERAGE(Z11:Z12)</f>
        <v>#DIV/0!</v>
      </c>
      <c r="AA13" s="190"/>
    </row>
    <row r="14" spans="1:27" x14ac:dyDescent="0.3">
      <c r="A14" s="191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283"/>
      <c r="W14" s="193" t="s">
        <v>122</v>
      </c>
      <c r="X14" s="194" t="e">
        <f>W13</f>
        <v>#DIV/0!</v>
      </c>
      <c r="Y14" s="192"/>
      <c r="Z14" s="283"/>
      <c r="AA14" s="195"/>
    </row>
    <row r="15" spans="1:27" x14ac:dyDescent="0.3">
      <c r="A15" s="191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3" t="s">
        <v>123</v>
      </c>
      <c r="X15" s="194">
        <v>1</v>
      </c>
      <c r="Y15" s="192"/>
      <c r="Z15" s="283"/>
      <c r="AA15" s="195"/>
    </row>
    <row r="16" spans="1:27" x14ac:dyDescent="0.3">
      <c r="A16" s="191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5"/>
    </row>
    <row r="17" spans="1:27" x14ac:dyDescent="0.3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5"/>
    </row>
    <row r="18" spans="1:27" x14ac:dyDescent="0.3">
      <c r="A18" s="191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5"/>
    </row>
    <row r="19" spans="1:27" x14ac:dyDescent="0.3">
      <c r="A19" s="191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5"/>
    </row>
    <row r="20" spans="1:27" x14ac:dyDescent="0.3">
      <c r="A20" s="191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5"/>
    </row>
    <row r="21" spans="1:27" x14ac:dyDescent="0.3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5"/>
    </row>
    <row r="22" spans="1:27" x14ac:dyDescent="0.3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5"/>
    </row>
    <row r="23" spans="1:27" x14ac:dyDescent="0.3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5"/>
    </row>
    <row r="24" spans="1:27" x14ac:dyDescent="0.3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5"/>
    </row>
    <row r="25" spans="1:27" x14ac:dyDescent="0.3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5"/>
    </row>
    <row r="26" spans="1:27" ht="17.25" thickBot="1" x14ac:dyDescent="0.35">
      <c r="A26" s="196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8"/>
    </row>
  </sheetData>
  <protectedRanges>
    <protectedRange algorithmName="SHA-512" hashValue="iTr3waCnbLyiY6gOaYfi6jKm80dA5xVGsdqjTmnVhyz7qvDqr3t0zMianjbp430jlgdGDOyd5GnQtvgstpNTfA==" saltValue="GhTTE1qPKK42snuQl5NB3w==" spinCount="100000" sqref="V11:V12" name="Rango2_2"/>
    <protectedRange algorithmName="SHA-512" hashValue="iTr3waCnbLyiY6gOaYfi6jKm80dA5xVGsdqjTmnVhyz7qvDqr3t0zMianjbp430jlgdGDOyd5GnQtvgstpNTfA==" saltValue="GhTTE1qPKK42snuQl5NB3w==" spinCount="100000" sqref="B12:D12 A11:A12 Q11:R11 T11:U12 E11:O12 P12:S12" name="Rango2_1_1"/>
  </protectedRanges>
  <mergeCells count="25">
    <mergeCell ref="D5:F5"/>
    <mergeCell ref="G5:H5"/>
    <mergeCell ref="I5:AA5"/>
    <mergeCell ref="A1:E3"/>
    <mergeCell ref="F1:V3"/>
    <mergeCell ref="W1:AA1"/>
    <mergeCell ref="W2:AA2"/>
    <mergeCell ref="W3:AA3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B12:D12"/>
    <mergeCell ref="J9:U9"/>
    <mergeCell ref="V9:V10"/>
    <mergeCell ref="W9:Z9"/>
    <mergeCell ref="AA9:AA10"/>
    <mergeCell ref="B10:D10"/>
    <mergeCell ref="B11:D11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92" orientation="landscape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A28"/>
  <sheetViews>
    <sheetView showGridLines="0" zoomScale="90" zoomScaleNormal="90" zoomScaleSheetLayoutView="100" zoomScalePageLayoutView="200" workbookViewId="0">
      <selection activeCell="I13" sqref="I13"/>
    </sheetView>
  </sheetViews>
  <sheetFormatPr baseColWidth="10" defaultColWidth="11.42578125" defaultRowHeight="16.5" x14ac:dyDescent="0.3"/>
  <cols>
    <col min="1" max="1" width="3.7109375" style="10" customWidth="1"/>
    <col min="2" max="2" width="14.28515625" style="10" customWidth="1"/>
    <col min="3" max="3" width="10" style="10" customWidth="1"/>
    <col min="4" max="4" width="9" style="10" customWidth="1"/>
    <col min="5" max="5" width="12.5703125" style="10" customWidth="1"/>
    <col min="6" max="6" width="15.28515625" style="10" customWidth="1"/>
    <col min="7" max="7" width="10" style="10" customWidth="1"/>
    <col min="8" max="8" width="15.5703125" style="10" customWidth="1"/>
    <col min="9" max="9" width="10.140625" style="10" customWidth="1"/>
    <col min="10" max="10" width="3.85546875" style="10" customWidth="1"/>
    <col min="11" max="11" width="3.7109375" style="10" customWidth="1"/>
    <col min="12" max="12" width="4.5703125" style="10" customWidth="1"/>
    <col min="13" max="14" width="4.140625" style="10" customWidth="1"/>
    <col min="15" max="15" width="3.7109375" style="10" customWidth="1"/>
    <col min="16" max="16" width="3.42578125" style="10" customWidth="1"/>
    <col min="17" max="17" width="4" style="10" customWidth="1"/>
    <col min="18" max="18" width="4.85546875" style="10" customWidth="1"/>
    <col min="19" max="19" width="3.5703125" style="10" customWidth="1"/>
    <col min="20" max="20" width="3.85546875" style="10" customWidth="1"/>
    <col min="21" max="21" width="3.42578125" style="10" customWidth="1"/>
    <col min="22" max="22" width="17.42578125" style="10" customWidth="1"/>
    <col min="23" max="23" width="10.140625" style="10" customWidth="1"/>
    <col min="24" max="24" width="11" style="10" customWidth="1"/>
    <col min="25" max="26" width="11.42578125" style="10"/>
    <col min="27" max="27" width="20.140625" style="10" customWidth="1"/>
    <col min="28" max="16384" width="11.42578125" style="10"/>
  </cols>
  <sheetData>
    <row r="1" spans="1:27" ht="24" customHeight="1" thickBot="1" x14ac:dyDescent="0.35">
      <c r="A1" s="442"/>
      <c r="B1" s="443"/>
      <c r="C1" s="443"/>
      <c r="D1" s="443"/>
      <c r="E1" s="444"/>
      <c r="F1" s="451" t="s">
        <v>30</v>
      </c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3"/>
      <c r="W1" s="460" t="s">
        <v>0</v>
      </c>
      <c r="X1" s="461"/>
      <c r="Y1" s="461"/>
      <c r="Z1" s="461"/>
      <c r="AA1" s="462"/>
    </row>
    <row r="2" spans="1:27" ht="23.25" customHeight="1" thickBot="1" x14ac:dyDescent="0.35">
      <c r="A2" s="445"/>
      <c r="B2" s="446"/>
      <c r="C2" s="446"/>
      <c r="D2" s="446"/>
      <c r="E2" s="447"/>
      <c r="F2" s="454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6"/>
      <c r="W2" s="460" t="s">
        <v>26</v>
      </c>
      <c r="X2" s="461"/>
      <c r="Y2" s="461"/>
      <c r="Z2" s="461"/>
      <c r="AA2" s="462"/>
    </row>
    <row r="3" spans="1:27" ht="24" customHeight="1" thickBot="1" x14ac:dyDescent="0.35">
      <c r="A3" s="448"/>
      <c r="B3" s="449"/>
      <c r="C3" s="449"/>
      <c r="D3" s="449"/>
      <c r="E3" s="450"/>
      <c r="F3" s="457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9"/>
      <c r="W3" s="460" t="s">
        <v>27</v>
      </c>
      <c r="X3" s="461"/>
      <c r="Y3" s="461"/>
      <c r="Z3" s="461"/>
      <c r="AA3" s="462"/>
    </row>
    <row r="4" spans="1:27" ht="6" customHeight="1" x14ac:dyDescent="0.3">
      <c r="A4" s="11"/>
      <c r="B4" s="11"/>
      <c r="C4" s="11"/>
      <c r="D4" s="11"/>
      <c r="E4" s="11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7" ht="14.25" customHeight="1" x14ac:dyDescent="0.3">
      <c r="A5" s="15"/>
      <c r="B5" s="16" t="s">
        <v>1</v>
      </c>
      <c r="C5" s="15"/>
      <c r="D5" s="438" t="s">
        <v>2</v>
      </c>
      <c r="E5" s="438"/>
      <c r="F5" s="438"/>
      <c r="G5" s="439" t="s">
        <v>3</v>
      </c>
      <c r="H5" s="439"/>
      <c r="I5" s="439" t="s">
        <v>4</v>
      </c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  <c r="AA5" s="439"/>
    </row>
    <row r="6" spans="1:27" ht="34.5" customHeight="1" x14ac:dyDescent="0.3">
      <c r="A6" s="18"/>
      <c r="B6" s="158">
        <v>2019</v>
      </c>
      <c r="C6" s="18"/>
      <c r="D6" s="407" t="s">
        <v>179</v>
      </c>
      <c r="E6" s="407"/>
      <c r="F6" s="407"/>
      <c r="G6" s="408" t="s">
        <v>180</v>
      </c>
      <c r="H6" s="409"/>
      <c r="I6" s="407" t="s">
        <v>181</v>
      </c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</row>
    <row r="7" spans="1:27" ht="5.25" customHeight="1" thickBot="1" x14ac:dyDescent="0.35">
      <c r="A7" s="13"/>
      <c r="B7" s="13"/>
      <c r="C7" s="13"/>
      <c r="D7" s="19"/>
      <c r="E7" s="19"/>
      <c r="F7" s="19"/>
      <c r="G7" s="19"/>
      <c r="H7" s="19"/>
      <c r="I7" s="19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7" ht="17.25" thickBot="1" x14ac:dyDescent="0.35">
      <c r="A8" s="481" t="s">
        <v>5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3"/>
    </row>
    <row r="9" spans="1:27" ht="21.75" customHeight="1" x14ac:dyDescent="0.3">
      <c r="A9" s="484" t="s">
        <v>6</v>
      </c>
      <c r="B9" s="485"/>
      <c r="C9" s="485"/>
      <c r="D9" s="486"/>
      <c r="E9" s="487" t="s">
        <v>7</v>
      </c>
      <c r="F9" s="487" t="s">
        <v>8</v>
      </c>
      <c r="G9" s="487" t="s">
        <v>124</v>
      </c>
      <c r="H9" s="487" t="s">
        <v>163</v>
      </c>
      <c r="I9" s="617" t="s">
        <v>9</v>
      </c>
      <c r="J9" s="498" t="s">
        <v>28</v>
      </c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619" t="s">
        <v>10</v>
      </c>
      <c r="W9" s="491" t="s">
        <v>109</v>
      </c>
      <c r="X9" s="492"/>
      <c r="Y9" s="492"/>
      <c r="Z9" s="492"/>
      <c r="AA9" s="493" t="s">
        <v>29</v>
      </c>
    </row>
    <row r="10" spans="1:27" ht="18" customHeight="1" thickBot="1" x14ac:dyDescent="0.35">
      <c r="A10" s="20" t="s">
        <v>11</v>
      </c>
      <c r="B10" s="495" t="s">
        <v>12</v>
      </c>
      <c r="C10" s="496"/>
      <c r="D10" s="497"/>
      <c r="E10" s="488"/>
      <c r="F10" s="488"/>
      <c r="G10" s="488"/>
      <c r="H10" s="488"/>
      <c r="I10" s="618"/>
      <c r="J10" s="21" t="s">
        <v>13</v>
      </c>
      <c r="K10" s="21" t="s">
        <v>14</v>
      </c>
      <c r="L10" s="21" t="s">
        <v>15</v>
      </c>
      <c r="M10" s="21" t="s">
        <v>16</v>
      </c>
      <c r="N10" s="21" t="s">
        <v>17</v>
      </c>
      <c r="O10" s="21" t="s">
        <v>18</v>
      </c>
      <c r="P10" s="21" t="s">
        <v>19</v>
      </c>
      <c r="Q10" s="21" t="s">
        <v>20</v>
      </c>
      <c r="R10" s="21" t="s">
        <v>21</v>
      </c>
      <c r="S10" s="21" t="s">
        <v>22</v>
      </c>
      <c r="T10" s="21" t="s">
        <v>23</v>
      </c>
      <c r="U10" s="21" t="s">
        <v>24</v>
      </c>
      <c r="V10" s="620"/>
      <c r="W10" s="4" t="s">
        <v>108</v>
      </c>
      <c r="X10" s="4" t="s">
        <v>110</v>
      </c>
      <c r="Y10" s="4" t="s">
        <v>111</v>
      </c>
      <c r="Z10" s="4" t="s">
        <v>112</v>
      </c>
      <c r="AA10" s="494"/>
    </row>
    <row r="11" spans="1:27" ht="37.5" customHeight="1" x14ac:dyDescent="0.3">
      <c r="A11" s="176">
        <v>1</v>
      </c>
      <c r="B11" s="636" t="s">
        <v>185</v>
      </c>
      <c r="C11" s="637"/>
      <c r="D11" s="638"/>
      <c r="E11" s="23">
        <v>2</v>
      </c>
      <c r="F11" s="159" t="s">
        <v>187</v>
      </c>
      <c r="G11" s="63">
        <v>0</v>
      </c>
      <c r="H11" s="64">
        <v>30000000</v>
      </c>
      <c r="I11" s="22" t="s">
        <v>25</v>
      </c>
      <c r="J11" s="92"/>
      <c r="K11" s="92"/>
      <c r="L11" s="288"/>
      <c r="M11" s="288"/>
      <c r="N11" s="288"/>
      <c r="O11" s="288"/>
      <c r="P11" s="288"/>
      <c r="Q11" s="288"/>
      <c r="R11" s="288"/>
      <c r="S11" s="92"/>
      <c r="T11" s="92"/>
      <c r="U11" s="92"/>
      <c r="V11" s="65"/>
      <c r="W11" s="66"/>
      <c r="X11" s="78"/>
      <c r="Y11" s="66"/>
      <c r="Z11" s="66"/>
      <c r="AA11" s="160"/>
    </row>
    <row r="12" spans="1:27" ht="40.5" x14ac:dyDescent="0.3">
      <c r="A12" s="177">
        <v>2</v>
      </c>
      <c r="B12" s="469" t="s">
        <v>186</v>
      </c>
      <c r="C12" s="470"/>
      <c r="D12" s="471"/>
      <c r="E12" s="7" t="s">
        <v>25</v>
      </c>
      <c r="F12" s="159" t="s">
        <v>182</v>
      </c>
      <c r="G12" s="63">
        <v>0</v>
      </c>
      <c r="H12" s="64">
        <v>0</v>
      </c>
      <c r="I12" s="6" t="s">
        <v>189</v>
      </c>
      <c r="J12" s="25"/>
      <c r="K12" s="25"/>
      <c r="L12" s="92"/>
      <c r="M12" s="288"/>
      <c r="N12" s="92"/>
      <c r="O12" s="92"/>
      <c r="P12" s="92"/>
      <c r="Q12" s="92"/>
      <c r="R12" s="92"/>
      <c r="S12" s="92"/>
      <c r="T12" s="92"/>
      <c r="U12" s="92"/>
      <c r="V12" s="65"/>
      <c r="W12" s="66"/>
      <c r="X12" s="78"/>
      <c r="Y12" s="66"/>
      <c r="Z12" s="66"/>
      <c r="AA12" s="160"/>
    </row>
    <row r="13" spans="1:27" ht="67.5" x14ac:dyDescent="0.3">
      <c r="A13" s="177">
        <v>3</v>
      </c>
      <c r="B13" s="639" t="s">
        <v>188</v>
      </c>
      <c r="C13" s="640"/>
      <c r="D13" s="641"/>
      <c r="E13" s="7" t="s">
        <v>25</v>
      </c>
      <c r="F13" s="69" t="s">
        <v>190</v>
      </c>
      <c r="G13" s="36">
        <v>0</v>
      </c>
      <c r="H13" s="71" t="s">
        <v>25</v>
      </c>
      <c r="I13" s="6" t="s">
        <v>25</v>
      </c>
      <c r="J13" s="37"/>
      <c r="K13" s="294"/>
      <c r="L13" s="294"/>
      <c r="M13" s="294"/>
      <c r="N13" s="294"/>
      <c r="O13" s="294"/>
      <c r="P13" s="37"/>
      <c r="Q13" s="1"/>
      <c r="R13" s="1"/>
      <c r="S13" s="1"/>
      <c r="T13" s="1"/>
      <c r="U13" s="1"/>
      <c r="V13" s="161"/>
      <c r="W13" s="66"/>
      <c r="X13" s="78"/>
      <c r="Y13" s="66"/>
      <c r="Z13" s="66"/>
      <c r="AA13" s="161"/>
    </row>
    <row r="14" spans="1:27" ht="67.5" customHeight="1" x14ac:dyDescent="0.3">
      <c r="A14" s="177">
        <v>4</v>
      </c>
      <c r="B14" s="639" t="s">
        <v>191</v>
      </c>
      <c r="C14" s="640"/>
      <c r="D14" s="641"/>
      <c r="E14" s="7" t="s">
        <v>25</v>
      </c>
      <c r="F14" s="159" t="s">
        <v>183</v>
      </c>
      <c r="G14" s="36">
        <v>0</v>
      </c>
      <c r="H14" s="71" t="s">
        <v>25</v>
      </c>
      <c r="I14" s="6" t="s">
        <v>25</v>
      </c>
      <c r="J14" s="37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161"/>
      <c r="W14" s="66"/>
      <c r="X14" s="78"/>
      <c r="Y14" s="66"/>
      <c r="Z14" s="66"/>
      <c r="AA14" s="161"/>
    </row>
    <row r="15" spans="1:27" ht="41.25" thickBot="1" x14ac:dyDescent="0.35">
      <c r="A15" s="177">
        <v>5</v>
      </c>
      <c r="B15" s="639" t="s">
        <v>192</v>
      </c>
      <c r="C15" s="640"/>
      <c r="D15" s="641"/>
      <c r="E15" s="168" t="s">
        <v>25</v>
      </c>
      <c r="F15" s="305" t="s">
        <v>184</v>
      </c>
      <c r="G15" s="306">
        <v>0</v>
      </c>
      <c r="H15" s="307" t="s">
        <v>25</v>
      </c>
      <c r="I15" s="199" t="s">
        <v>193</v>
      </c>
      <c r="J15" s="185"/>
      <c r="K15" s="185"/>
      <c r="L15" s="308"/>
      <c r="M15" s="297"/>
      <c r="N15" s="308"/>
      <c r="O15" s="308"/>
      <c r="P15" s="308"/>
      <c r="Q15" s="308"/>
      <c r="R15" s="308"/>
      <c r="S15" s="308"/>
      <c r="T15" s="309"/>
      <c r="U15" s="309"/>
      <c r="V15" s="200"/>
      <c r="W15" s="310"/>
      <c r="X15" s="186"/>
      <c r="Y15" s="310"/>
      <c r="Z15" s="310"/>
      <c r="AA15" s="200"/>
    </row>
    <row r="16" spans="1:27" x14ac:dyDescent="0.3">
      <c r="A16" s="187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281" t="e">
        <f>AVERAGE(W11:W15)</f>
        <v>#DIV/0!</v>
      </c>
      <c r="X16" s="281" t="e">
        <f t="shared" ref="X16:Y16" si="0">AVERAGE(X11:X15)</f>
        <v>#DIV/0!</v>
      </c>
      <c r="Y16" s="281" t="e">
        <f t="shared" si="0"/>
        <v>#DIV/0!</v>
      </c>
      <c r="Z16" s="281" t="e">
        <f>AVERAGE(Z11:Z15)</f>
        <v>#DIV/0!</v>
      </c>
      <c r="AA16" s="190"/>
    </row>
    <row r="17" spans="1:27" x14ac:dyDescent="0.3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5"/>
    </row>
    <row r="18" spans="1:27" x14ac:dyDescent="0.3">
      <c r="A18" s="191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3" t="s">
        <v>122</v>
      </c>
      <c r="X18" s="194" t="e">
        <f>W16</f>
        <v>#DIV/0!</v>
      </c>
      <c r="Y18" s="192"/>
      <c r="Z18" s="192"/>
      <c r="AA18" s="195"/>
    </row>
    <row r="19" spans="1:27" x14ac:dyDescent="0.3">
      <c r="A19" s="191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3" t="s">
        <v>123</v>
      </c>
      <c r="X19" s="194">
        <v>1</v>
      </c>
      <c r="Y19" s="192"/>
      <c r="Z19" s="192"/>
      <c r="AA19" s="195"/>
    </row>
    <row r="20" spans="1:27" x14ac:dyDescent="0.3">
      <c r="A20" s="191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5"/>
    </row>
    <row r="21" spans="1:27" x14ac:dyDescent="0.3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5"/>
    </row>
    <row r="22" spans="1:27" x14ac:dyDescent="0.3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5"/>
    </row>
    <row r="23" spans="1:27" x14ac:dyDescent="0.3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5"/>
    </row>
    <row r="24" spans="1:27" x14ac:dyDescent="0.3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5"/>
    </row>
    <row r="25" spans="1:27" x14ac:dyDescent="0.3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5"/>
    </row>
    <row r="26" spans="1:27" x14ac:dyDescent="0.3">
      <c r="A26" s="191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5"/>
    </row>
    <row r="27" spans="1:27" x14ac:dyDescent="0.3">
      <c r="A27" s="191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5"/>
    </row>
    <row r="28" spans="1:27" ht="17.25" thickBot="1" x14ac:dyDescent="0.35">
      <c r="A28" s="196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8"/>
    </row>
  </sheetData>
  <protectedRanges>
    <protectedRange algorithmName="SHA-512" hashValue="iTr3waCnbLyiY6gOaYfi6jKm80dA5xVGsdqjTmnVhyz7qvDqr3t0zMianjbp430jlgdGDOyd5GnQtvgstpNTfA==" saltValue="GhTTE1qPKK42snuQl5NB3w==" spinCount="100000" sqref="V11:V15" name="Rango2"/>
    <protectedRange algorithmName="SHA-512" hashValue="iTr3waCnbLyiY6gOaYfi6jKm80dA5xVGsdqjTmnVhyz7qvDqr3t0zMianjbp430jlgdGDOyd5GnQtvgstpNTfA==" saltValue="GhTTE1qPKK42snuQl5NB3w==" spinCount="100000" sqref="E15 A11:U11 A12:H12 J12:U13 A13:G13 E14:F14" name="Rango2_1"/>
  </protectedRanges>
  <mergeCells count="28">
    <mergeCell ref="D5:F5"/>
    <mergeCell ref="G5:H5"/>
    <mergeCell ref="I5:AA5"/>
    <mergeCell ref="A1:E3"/>
    <mergeCell ref="F1:V3"/>
    <mergeCell ref="W1:AA1"/>
    <mergeCell ref="W2:AA2"/>
    <mergeCell ref="W3:AA3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V9:V10"/>
    <mergeCell ref="W9:Z9"/>
    <mergeCell ref="AA9:AA10"/>
    <mergeCell ref="B10:D10"/>
    <mergeCell ref="J9:U9"/>
    <mergeCell ref="B11:D11"/>
    <mergeCell ref="B12:D12"/>
    <mergeCell ref="B13:D13"/>
    <mergeCell ref="B14:D14"/>
    <mergeCell ref="B15:D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92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20</vt:i4>
      </vt:variant>
    </vt:vector>
  </HeadingPairs>
  <TitlesOfParts>
    <vt:vector size="30" baseType="lpstr">
      <vt:lpstr>E - Gestión de Comunicación</vt:lpstr>
      <vt:lpstr>M - GPR</vt:lpstr>
      <vt:lpstr>M - GT, Infraestructura</vt:lpstr>
      <vt:lpstr>M - GT, Operaciones </vt:lpstr>
      <vt:lpstr>A - Gestión Financiera</vt:lpstr>
      <vt:lpstr>A - Gestión de Contratación</vt:lpstr>
      <vt:lpstr>A -Gestión Administrativa</vt:lpstr>
      <vt:lpstr>A -Gestión TH</vt:lpstr>
      <vt:lpstr>A -Gestión Documental</vt:lpstr>
      <vt:lpstr>A -SG-SST</vt:lpstr>
      <vt:lpstr>'A - Gestión de Contratación'!Área_de_impresión</vt:lpstr>
      <vt:lpstr>'A - Gestión Financiera'!Área_de_impresión</vt:lpstr>
      <vt:lpstr>'A -Gestión Administrativa'!Área_de_impresión</vt:lpstr>
      <vt:lpstr>'A -Gestión Documental'!Área_de_impresión</vt:lpstr>
      <vt:lpstr>'A -Gestión TH'!Área_de_impresión</vt:lpstr>
      <vt:lpstr>'A -SG-SST'!Área_de_impresión</vt:lpstr>
      <vt:lpstr>'E - Gestión de Comunicación'!Área_de_impresión</vt:lpstr>
      <vt:lpstr>'M - GPR'!Área_de_impresión</vt:lpstr>
      <vt:lpstr>'M - GT, Infraestructura'!Área_de_impresión</vt:lpstr>
      <vt:lpstr>'M - GT, Operaciones '!Área_de_impresión</vt:lpstr>
      <vt:lpstr>'A - Gestión de Contratación'!Títulos_a_imprimir</vt:lpstr>
      <vt:lpstr>'A - Gestión Financiera'!Títulos_a_imprimir</vt:lpstr>
      <vt:lpstr>'A -Gestión Administrativa'!Títulos_a_imprimir</vt:lpstr>
      <vt:lpstr>'A -Gestión Documental'!Títulos_a_imprimir</vt:lpstr>
      <vt:lpstr>'A -Gestión TH'!Títulos_a_imprimir</vt:lpstr>
      <vt:lpstr>'A -SG-SST'!Títulos_a_imprimir</vt:lpstr>
      <vt:lpstr>'E - Gestión de Comunicación'!Títulos_a_imprimir</vt:lpstr>
      <vt:lpstr>'M - GPR'!Títulos_a_imprimir</vt:lpstr>
      <vt:lpstr>'M - GT, Infraestructura'!Títulos_a_imprimir</vt:lpstr>
      <vt:lpstr>'M - GT, Operaciones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EO</dc:creator>
  <cp:keywords/>
  <dc:description/>
  <cp:lastModifiedBy>HP Inc.</cp:lastModifiedBy>
  <cp:revision/>
  <cp:lastPrinted>2018-01-26T19:58:05Z</cp:lastPrinted>
  <dcterms:created xsi:type="dcterms:W3CDTF">2013-09-30T02:36:23Z</dcterms:created>
  <dcterms:modified xsi:type="dcterms:W3CDTF">2019-01-23T16:04:02Z</dcterms:modified>
  <cp:category/>
  <cp:contentStatus/>
</cp:coreProperties>
</file>